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defaultThemeVersion="166925"/>
  <mc:AlternateContent xmlns:mc="http://schemas.openxmlformats.org/markup-compatibility/2006">
    <mc:Choice Requires="x15">
      <x15ac:absPath xmlns:x15ac="http://schemas.microsoft.com/office/spreadsheetml/2010/11/ac" url="D:\OneDrive\_WBF\MA\2410__ VinBus\"/>
    </mc:Choice>
  </mc:AlternateContent>
  <xr:revisionPtr revIDLastSave="56" documentId="13_ncr:1_{9BE83317-901C-4571-B2A7-6B5B10E9E861}" xr6:coauthVersionLast="47" xr6:coauthVersionMax="47" xr10:uidLastSave="{F413D0B0-1FFD-4BE9-A718-D5B509105CD9}"/>
  <bookViews>
    <workbookView xWindow="-110" yWindow="-110" windowWidth="34620" windowHeight="13900" firstSheet="4" activeTab="4" xr2:uid="{698A1400-3C01-4A5E-BFB0-673429D6732F}"/>
  </bookViews>
  <sheets>
    <sheet name="Branch" sheetId="6" r:id="rId1"/>
    <sheet name="Depot" sheetId="7" r:id="rId2"/>
    <sheet name="Fund center" sheetId="9" r:id="rId3"/>
    <sheet name="Cost center" sheetId="11" r:id="rId4"/>
    <sheet name="Route" sheetId="8" r:id="rId5"/>
    <sheet name="MIS code" sheetId="12" r:id="rId6"/>
    <sheet name="Commit" sheetId="13" r:id="rId7"/>
    <sheet name="Asset" sheetId="16" r:id="rId8"/>
    <sheet name="Statistic" sheetId="15" r:id="rId9"/>
    <sheet name="Financial" sheetId="17" r:id="rId10"/>
    <sheet name="Other" sheetId="1" r:id="rId11"/>
  </sheets>
  <calcPr calcId="191028" calcMode="autoNoTable" iterate="1" iterateCount="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2" l="1" a="1"/>
  <c r="L6" i="12" s="1"/>
  <c r="AA6" i="17" a="1"/>
  <c r="AA6" i="17" s="1"/>
  <c r="AA4" i="17" s="1"/>
  <c r="Z6" i="17" a="1"/>
  <c r="Z6" i="17" s="1"/>
  <c r="Z4" i="17" s="1"/>
  <c r="T6" i="17" a="1"/>
  <c r="T6" i="17" s="1"/>
  <c r="T4" i="17" s="1"/>
  <c r="S6" i="17" a="1"/>
  <c r="S6" i="17" s="1"/>
  <c r="S4" i="17" s="1"/>
  <c r="J6" i="17" a="1"/>
  <c r="J6" i="17" s="1"/>
  <c r="I6" i="17" a="1"/>
  <c r="I6" i="17" s="1"/>
  <c r="I4" i="17" s="1"/>
  <c r="H6" i="17" a="1"/>
  <c r="H6" i="17" s="1"/>
  <c r="H4" i="17" s="1"/>
  <c r="H6" i="15" a="1"/>
  <c r="H6" i="15" s="1"/>
  <c r="H4" i="15" s="1"/>
  <c r="G6" i="15" a="1"/>
  <c r="G6" i="15" s="1"/>
  <c r="G4" i="15" s="1"/>
  <c r="G3" i="15"/>
  <c r="K6" i="13" a="1"/>
  <c r="K6" i="13" s="1"/>
  <c r="J6" i="13" a="1"/>
  <c r="J6" i="13" s="1"/>
  <c r="J4" i="13" s="1"/>
  <c r="I6" i="13" a="1"/>
  <c r="I6" i="13" s="1"/>
  <c r="I4" i="13" s="1"/>
  <c r="K6" i="12" a="1"/>
  <c r="K6" i="12" s="1"/>
  <c r="J6" i="12" a="1"/>
  <c r="J6" i="12" s="1"/>
  <c r="I6" i="12" a="1"/>
  <c r="I6" i="12" s="1"/>
  <c r="H6" i="12" a="1"/>
  <c r="H6" i="12" s="1"/>
  <c r="H4" i="12" s="1"/>
  <c r="G6" i="12" a="1"/>
  <c r="G6" i="12" s="1"/>
  <c r="G4" i="12" s="1"/>
  <c r="I5" i="12"/>
  <c r="K6" i="11" a="1"/>
  <c r="K6" i="11" s="1"/>
  <c r="J6" i="11" a="1"/>
  <c r="J6" i="11" s="1"/>
  <c r="J4" i="11" s="1"/>
  <c r="I6" i="11" a="1"/>
  <c r="I6" i="11" s="1"/>
  <c r="I4" i="11" s="1"/>
  <c r="J6" i="9" a="1"/>
  <c r="J6" i="9" s="1"/>
  <c r="I6" i="9" a="1"/>
  <c r="I6" i="9" s="1"/>
  <c r="I4" i="9" s="1"/>
  <c r="H6" i="9" a="1"/>
  <c r="H6" i="9" s="1"/>
  <c r="H4" i="9" s="1"/>
  <c r="K6" i="8" a="1"/>
  <c r="K6" i="8" s="1"/>
  <c r="J6" i="8" a="1"/>
  <c r="J6" i="8" s="1"/>
  <c r="J4" i="8" s="1"/>
  <c r="I6" i="8" a="1"/>
  <c r="I6" i="8" s="1"/>
  <c r="I4" i="8" s="1"/>
  <c r="I3" i="8"/>
  <c r="I6" i="7" a="1"/>
  <c r="I6" i="7" s="1"/>
  <c r="H6" i="7" a="1"/>
  <c r="H6" i="7" s="1"/>
  <c r="H4" i="7" s="1"/>
  <c r="G6" i="7" a="1"/>
  <c r="G6" i="7" s="1"/>
  <c r="G4" i="7" s="1"/>
  <c r="H6" i="6" a="1"/>
  <c r="H6" i="6" s="1"/>
  <c r="G6" i="6" a="1"/>
  <c r="G6" i="6" s="1"/>
  <c r="G4" i="6" s="1"/>
  <c r="F6" i="6" a="1"/>
  <c r="F6" i="6" s="1"/>
  <c r="F4" i="6" s="1"/>
  <c r="U6" i="17" l="1" a="1"/>
  <c r="U6" i="17" s="1"/>
  <c r="K6" i="17" a="1"/>
  <c r="K6"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<sst xmlns="http://schemas.openxmlformats.org/spreadsheetml/2006/main" count="4771" uniqueCount="2001">
  <si>
    <t>𝓥𝓲𝓷𝓑𝓾𝓼</t>
  </si>
  <si>
    <t>BRANCH</t>
  </si>
  <si>
    <t>Master List</t>
  </si>
  <si>
    <t>Branch</t>
  </si>
  <si>
    <t>Name</t>
  </si>
  <si>
    <t>Properties</t>
  </si>
  <si>
    <t>✓ trùng</t>
  </si>
  <si>
    <t>✓ lồng</t>
  </si>
  <si>
    <t>HO</t>
  </si>
  <si>
    <t>Head Office</t>
  </si>
  <si>
    <t>Branch (chi nhánh)</t>
  </si>
  <si>
    <t>HN</t>
  </si>
  <si>
    <t>Hà Nội</t>
  </si>
  <si>
    <t>SG</t>
  </si>
  <si>
    <t>Sài Gòn</t>
  </si>
  <si>
    <t>Depot (điểm khối)</t>
  </si>
  <si>
    <t>PQ</t>
  </si>
  <si>
    <t>Phú Quốc</t>
  </si>
  <si>
    <t>NT</t>
  </si>
  <si>
    <t>Nha Trang</t>
  </si>
  <si>
    <t>Fund center (BP lập NS)</t>
  </si>
  <si>
    <t>Cost center (BP ngân sách)</t>
  </si>
  <si>
    <t>MIS code (mã lập báo cáo)</t>
  </si>
  <si>
    <t>Commit (mã lập ngân sách)</t>
  </si>
  <si>
    <t>Asset (loại tài sản)</t>
  </si>
  <si>
    <t>Route (tuyến xe)</t>
  </si>
  <si>
    <t>Statistic (chỉ tiêu thống kê)</t>
  </si>
  <si>
    <t>Financial (chỉ tiêu tài chính)</t>
  </si>
  <si>
    <t>Other (mã khác)</t>
  </si>
  <si>
    <t>DEPOT</t>
  </si>
  <si>
    <t>Depot</t>
  </si>
  <si>
    <t>Depot name</t>
  </si>
  <si>
    <t>HOA_</t>
  </si>
  <si>
    <t>OCX_</t>
  </si>
  <si>
    <t>Ocean Park</t>
  </si>
  <si>
    <t>SMX_</t>
  </si>
  <si>
    <t>Smart City</t>
  </si>
  <si>
    <t>GRX_</t>
  </si>
  <si>
    <t>Grand Park</t>
  </si>
  <si>
    <t>PQX_</t>
  </si>
  <si>
    <t>Phu Quoc</t>
  </si>
  <si>
    <t>NTX_</t>
  </si>
  <si>
    <t>PQS_</t>
  </si>
  <si>
    <t>Phu Quoc XDV</t>
  </si>
  <si>
    <t>OCS_</t>
  </si>
  <si>
    <t>OCP XDV</t>
  </si>
  <si>
    <t>SMS_</t>
  </si>
  <si>
    <t>SMC XDV</t>
  </si>
  <si>
    <t>GRS_</t>
  </si>
  <si>
    <t>GRP XDV</t>
  </si>
  <si>
    <t>NTS_</t>
  </si>
  <si>
    <t>Nha Trang XDV</t>
  </si>
  <si>
    <t>FUND CENTER</t>
  </si>
  <si>
    <t>Fund center</t>
  </si>
  <si>
    <t>FC name</t>
  </si>
  <si>
    <t>Primary Center</t>
  </si>
  <si>
    <t>10000101_</t>
  </si>
  <si>
    <t>VB/HO/BGĐ</t>
  </si>
  <si>
    <t>1000010100_</t>
  </si>
  <si>
    <t>10000102_</t>
  </si>
  <si>
    <t>VB/HO/HC-NS</t>
  </si>
  <si>
    <t>1000010200_</t>
  </si>
  <si>
    <t>10000103_</t>
  </si>
  <si>
    <t>VB/HO/TCKT</t>
  </si>
  <si>
    <t>1000010300_</t>
  </si>
  <si>
    <t>10000104_</t>
  </si>
  <si>
    <t>VB/HO/KTCN</t>
  </si>
  <si>
    <t>1000010400_</t>
  </si>
  <si>
    <t>10000105_</t>
  </si>
  <si>
    <t>VB/HO/Thanh tra</t>
  </si>
  <si>
    <t>1000010500_</t>
  </si>
  <si>
    <t>10000106_</t>
  </si>
  <si>
    <t>VB/HO/Đào tạo</t>
  </si>
  <si>
    <t>1000010600_</t>
  </si>
  <si>
    <t>10000205_</t>
  </si>
  <si>
    <t>VB/HO/Tổng đài</t>
  </si>
  <si>
    <t>1000020500_</t>
  </si>
  <si>
    <t>10000407_</t>
  </si>
  <si>
    <t>VB/HO/DA</t>
  </si>
  <si>
    <t>1000040700_</t>
  </si>
  <si>
    <t>10000501_</t>
  </si>
  <si>
    <t>VB/HO/GĐKDV</t>
  </si>
  <si>
    <t>1000050100_</t>
  </si>
  <si>
    <t>10010308_</t>
  </si>
  <si>
    <t>VB/HN/OCP/P.VH</t>
  </si>
  <si>
    <t>1001030800_</t>
  </si>
  <si>
    <t>10010508_</t>
  </si>
  <si>
    <t>VB/HN/OCP/DVBDSC</t>
  </si>
  <si>
    <t>1001050800_</t>
  </si>
  <si>
    <t>10020309_</t>
  </si>
  <si>
    <t>VB/HN/SMC/P.VH</t>
  </si>
  <si>
    <t>1002030900_</t>
  </si>
  <si>
    <t>10020509_</t>
  </si>
  <si>
    <t>VB/HN/SMC/DVBDSC</t>
  </si>
  <si>
    <t>1002050900_</t>
  </si>
  <si>
    <t>11000310_</t>
  </si>
  <si>
    <t>VB/HCM/GRP/P.VH</t>
  </si>
  <si>
    <t>1100031000_</t>
  </si>
  <si>
    <t>11000510_</t>
  </si>
  <si>
    <t>VB/HCM/GRP/DVBDSC</t>
  </si>
  <si>
    <t>1100051000_</t>
  </si>
  <si>
    <t>12000311_</t>
  </si>
  <si>
    <t>VB/PQ/P.VH</t>
  </si>
  <si>
    <t>1200031100_</t>
  </si>
  <si>
    <t>12000511_</t>
  </si>
  <si>
    <t>VB/PQ/DVBDSC</t>
  </si>
  <si>
    <t>1200051100_</t>
  </si>
  <si>
    <t>13000316_</t>
  </si>
  <si>
    <t>VB/KH/NT/P.VH</t>
  </si>
  <si>
    <t>1300031600_</t>
  </si>
  <si>
    <t>13000516_</t>
  </si>
  <si>
    <t>VB/KH/NT/DVBDSC</t>
  </si>
  <si>
    <t>1300051600_</t>
  </si>
  <si>
    <t>10010312_</t>
  </si>
  <si>
    <t>10000206_</t>
  </si>
  <si>
    <t>Cost center</t>
  </si>
  <si>
    <t>CC name</t>
  </si>
  <si>
    <t>Cost Acc</t>
  </si>
  <si>
    <t>VB/Khối VH VinBus</t>
  </si>
  <si>
    <t>642_</t>
  </si>
  <si>
    <t>1000010101_</t>
  </si>
  <si>
    <t>VB/HO/TGĐ</t>
  </si>
  <si>
    <t>1000010102_</t>
  </si>
  <si>
    <t>VB/HO/P.TGĐ</t>
  </si>
  <si>
    <t>1000010201_</t>
  </si>
  <si>
    <t>VB/HO/Tuyển dụng</t>
  </si>
  <si>
    <t>1000010203_</t>
  </si>
  <si>
    <t>VB/HO/Hành chính</t>
  </si>
  <si>
    <t>1000010204_</t>
  </si>
  <si>
    <t>VB/HO/Nhân sự</t>
  </si>
  <si>
    <t>1000010205_</t>
  </si>
  <si>
    <t>VB/HO/Pháp chế</t>
  </si>
  <si>
    <t>VB/Kiểm soát chất lượng</t>
  </si>
  <si>
    <t>1000020600_</t>
  </si>
  <si>
    <t>641_</t>
  </si>
  <si>
    <t>VB/KHỐI DVBDSC</t>
  </si>
  <si>
    <t>VB/ VẬN HÀNH/HN/OCP</t>
  </si>
  <si>
    <t>632_</t>
  </si>
  <si>
    <t>1001031200_</t>
  </si>
  <si>
    <t>1001050801_</t>
  </si>
  <si>
    <t>VB/DVBDSC/HN/OCP</t>
  </si>
  <si>
    <t>VB/ VẬN HÀNH/HN/SMC</t>
  </si>
  <si>
    <t>1002031300_</t>
  </si>
  <si>
    <t>1002050901_</t>
  </si>
  <si>
    <t>VB/DVBDSC/HN/SMC</t>
  </si>
  <si>
    <t>VB/ VẬN HÀNH/HCM/GRP</t>
  </si>
  <si>
    <t>1100051001_</t>
  </si>
  <si>
    <t>VB/DVBDSC/HCM/GRP</t>
  </si>
  <si>
    <t>VB/ VẬN HÀNH/KG/PQ</t>
  </si>
  <si>
    <t>VB/DVBDSC/KG/PQ</t>
  </si>
  <si>
    <t>1200051101_</t>
  </si>
  <si>
    <t>VB/ VẬN HÀNH/KH/NHA TRANG</t>
  </si>
  <si>
    <t>1300051601_</t>
  </si>
  <si>
    <t>VB/DVBDSC/KH/NHA TRANG</t>
  </si>
  <si>
    <t>1001031202_</t>
  </si>
  <si>
    <t>1001031218_</t>
  </si>
  <si>
    <t>1001031219_</t>
  </si>
  <si>
    <t>1002031301_</t>
  </si>
  <si>
    <t>1002031302_</t>
  </si>
  <si>
    <t>1002031303_</t>
  </si>
  <si>
    <t>1002031304_</t>
  </si>
  <si>
    <t>1002031305_</t>
  </si>
  <si>
    <t>1002031306_</t>
  </si>
  <si>
    <t>1002031307_</t>
  </si>
  <si>
    <t>1002031309_</t>
  </si>
  <si>
    <t>1002031310_</t>
  </si>
  <si>
    <t>1002031311_</t>
  </si>
  <si>
    <t>1002031312_</t>
  </si>
  <si>
    <t>1002031313_</t>
  </si>
  <si>
    <t>1002031314_</t>
  </si>
  <si>
    <t>1002031315_</t>
  </si>
  <si>
    <t>1002031316_</t>
  </si>
  <si>
    <t>1002031317_</t>
  </si>
  <si>
    <t>1002031318_</t>
  </si>
  <si>
    <t>1002031319_</t>
  </si>
  <si>
    <t>1002031320_</t>
  </si>
  <si>
    <t>1002031321_</t>
  </si>
  <si>
    <t>1002031322_</t>
  </si>
  <si>
    <t>1001031214_</t>
  </si>
  <si>
    <t>1001031217_</t>
  </si>
  <si>
    <t>1001031201_</t>
  </si>
  <si>
    <t>Route</t>
  </si>
  <si>
    <t>Route name</t>
  </si>
  <si>
    <t>Route type</t>
  </si>
  <si>
    <t>Loại xe</t>
  </si>
  <si>
    <t>D4</t>
  </si>
  <si>
    <t>KĐT Grand Park - Bến xe buýt SG (CV 23/9)</t>
  </si>
  <si>
    <t>Ebus_10M</t>
  </si>
  <si>
    <t>Xe bus</t>
  </si>
  <si>
    <t>D5</t>
  </si>
  <si>
    <t>KĐT Grand Park - Sân bay Tân Sơn Nhất</t>
  </si>
  <si>
    <t>Hợp đồng</t>
  </si>
  <si>
    <t>D6</t>
  </si>
  <si>
    <t>KĐT Grand Park - Bến Xe Miền Đông Cũ</t>
  </si>
  <si>
    <t>D7</t>
  </si>
  <si>
    <t>KĐT Grand Park - KĐT Đại học Quốc Gia</t>
  </si>
  <si>
    <t>GRP00</t>
  </si>
  <si>
    <t>Grand Park (chung)</t>
  </si>
  <si>
    <t>GRP1</t>
  </si>
  <si>
    <t>Nội khu Grand Park</t>
  </si>
  <si>
    <t>GRP3</t>
  </si>
  <si>
    <t>Vinhomes Central Park - Vinhomes Grand Park</t>
  </si>
  <si>
    <t>GRP99</t>
  </si>
  <si>
    <t>GRP chung</t>
  </si>
  <si>
    <t>Phân bổ CP xuống tuyến HO</t>
  </si>
  <si>
    <t>HO99</t>
  </si>
  <si>
    <t>HO chung (DT quảng cáo)</t>
  </si>
  <si>
    <t>NT00</t>
  </si>
  <si>
    <t>Phân bổ CP xuống tuyến Nha Trang</t>
  </si>
  <si>
    <t>23</t>
  </si>
  <si>
    <t>VinPearl - TT Thành Phố (CV 23.10)</t>
  </si>
  <si>
    <t>16-2</t>
  </si>
  <si>
    <t>VinPearl - Sân Bay Cam Ranh</t>
  </si>
  <si>
    <t>E02</t>
  </si>
  <si>
    <t>Hào Nam - KĐT Ocean Park</t>
  </si>
  <si>
    <t>E03</t>
  </si>
  <si>
    <t>Mỹ Đình - KĐT Ocean Park</t>
  </si>
  <si>
    <t>E10</t>
  </si>
  <si>
    <t>Sân bay Nội bài - OCP</t>
  </si>
  <si>
    <t>HP1</t>
  </si>
  <si>
    <t>VHM Imperia - Nhà Hát Lớn - VHM Royal Island</t>
  </si>
  <si>
    <t>HP2</t>
  </si>
  <si>
    <t>VHM Marina - Lạch Tray - VHM Royal Island</t>
  </si>
  <si>
    <t>NIA</t>
  </si>
  <si>
    <t>Sân bay Nội Bài ga T1- ga T2</t>
  </si>
  <si>
    <t>OCP00</t>
  </si>
  <si>
    <t>Phân bổ CP xuống tuyến OCP</t>
  </si>
  <si>
    <t>OCP1</t>
  </si>
  <si>
    <t>Nội khu Ocean Park 1</t>
  </si>
  <si>
    <t>OCP2</t>
  </si>
  <si>
    <t>Nội khu 2</t>
  </si>
  <si>
    <t>OCP99</t>
  </si>
  <si>
    <t>OCP chung (DT quảng cáo)</t>
  </si>
  <si>
    <t>OCT1</t>
  </si>
  <si>
    <t>Royal City - Times - Ocean City</t>
  </si>
  <si>
    <t>OCT2</t>
  </si>
  <si>
    <t>Bờ Hồ - Ocean City</t>
  </si>
  <si>
    <t>17-19</t>
  </si>
  <si>
    <t>Novotel - Sân Bay - DĐ - GrandWorld</t>
  </si>
  <si>
    <t>20</t>
  </si>
  <si>
    <t>GrandWorld-Dương Đông-Cảng Bãi Vòng</t>
  </si>
  <si>
    <t>Phú Quốc (từ điểm - đến điểm)</t>
  </si>
  <si>
    <t>PQ00</t>
  </si>
  <si>
    <t>Phân bổ CP xuống tuyến PQ</t>
  </si>
  <si>
    <t>PQ99</t>
  </si>
  <si>
    <t>PQ chung quảng cáo</t>
  </si>
  <si>
    <t>V1</t>
  </si>
  <si>
    <t>Vinpearl PQ - Grand World</t>
  </si>
  <si>
    <t>V2</t>
  </si>
  <si>
    <t>Resort &amp; Spa - VinWonders, GrandWorld, Safari</t>
  </si>
  <si>
    <t>V3</t>
  </si>
  <si>
    <t>Sheraton-VinWonders,GrandWorld,Safari</t>
  </si>
  <si>
    <t>V4</t>
  </si>
  <si>
    <t>Discovery Wonderworld-VinWonders-GrandWorld-Safari</t>
  </si>
  <si>
    <t>V5</t>
  </si>
  <si>
    <t>Melia Vinpearl-VinWonders-GrandWorld-Safari</t>
  </si>
  <si>
    <t>V6</t>
  </si>
  <si>
    <t>Nội khu Safari (khu vực bán hoang dã)</t>
  </si>
  <si>
    <t>PQXDV</t>
  </si>
  <si>
    <t>Phú Quốc Xưởng DV</t>
  </si>
  <si>
    <t>PQXDV00</t>
  </si>
  <si>
    <t>Phân bổ CP xuống Xưởng DV PQ</t>
  </si>
  <si>
    <t>E01</t>
  </si>
  <si>
    <t>BX Mỹ Đình - KĐT Ocean Park</t>
  </si>
  <si>
    <t>E04</t>
  </si>
  <si>
    <t>KĐT Smart City - Vincom Long Biên</t>
  </si>
  <si>
    <t>E05</t>
  </si>
  <si>
    <t>Long Biên - Cầu Giấy - KĐT Smart City</t>
  </si>
  <si>
    <t>E06</t>
  </si>
  <si>
    <t>BX Giáp Bát - KĐT Smart City</t>
  </si>
  <si>
    <t>E07</t>
  </si>
  <si>
    <t>Long Biên - Cửa Nam - KĐT Smart City</t>
  </si>
  <si>
    <t>E08</t>
  </si>
  <si>
    <t>Khu LCQ Sở ngành Hà Nội - KĐT Times City</t>
  </si>
  <si>
    <t>E09</t>
  </si>
  <si>
    <t>KĐT Smart City - CV nước Hồ Tây</t>
  </si>
  <si>
    <t>SMC00</t>
  </si>
  <si>
    <t>Phân bổ CP xuống tuyến SMC</t>
  </si>
  <si>
    <t>SMC1</t>
  </si>
  <si>
    <t>Nội khu Smart City</t>
  </si>
  <si>
    <t>SMC99</t>
  </si>
  <si>
    <t>SMC chung (DT quảng cáo)</t>
  </si>
  <si>
    <t>OCPV</t>
  </si>
  <si>
    <t>OCP V-green</t>
  </si>
  <si>
    <t>SMCV</t>
  </si>
  <si>
    <t>SMC V-green</t>
  </si>
  <si>
    <t>GRPV</t>
  </si>
  <si>
    <t>GRP V-green</t>
  </si>
  <si>
    <t>PQV</t>
  </si>
  <si>
    <t>PQ V-green</t>
  </si>
  <si>
    <t>NTV</t>
  </si>
  <si>
    <t>NT V-green</t>
  </si>
  <si>
    <t>TGC1</t>
  </si>
  <si>
    <t>Globalcity Masterise</t>
  </si>
  <si>
    <t>OCPXDV</t>
  </si>
  <si>
    <t>OCP Xưởng DV</t>
  </si>
  <si>
    <t>SMCXDV</t>
  </si>
  <si>
    <t>SMC Xưởng DV</t>
  </si>
  <si>
    <t>GRPXDV</t>
  </si>
  <si>
    <t>GRP Xưởng DV</t>
  </si>
  <si>
    <t>NTXDV</t>
  </si>
  <si>
    <t>Nha Trang Xưởng DV</t>
  </si>
  <si>
    <t>TIA</t>
  </si>
  <si>
    <t>Tuyến vòng ngoài TSN ga T1,T2-T3</t>
  </si>
  <si>
    <t>43</t>
  </si>
  <si>
    <t>Kim Mã - TT. Đông Anh</t>
  </si>
  <si>
    <t>MIS code</t>
  </si>
  <si>
    <t>MIS name</t>
  </si>
  <si>
    <t>Allocate</t>
  </si>
  <si>
    <t>MIS.CIT</t>
  </si>
  <si>
    <t>Thuế thu nhập doanh nghiệp</t>
  </si>
  <si>
    <t>MIS.CPAG01</t>
  </si>
  <si>
    <t>Chi phí công tác</t>
  </si>
  <si>
    <t>MIS.PBCPAG</t>
  </si>
  <si>
    <t>MIS.CPAG02</t>
  </si>
  <si>
    <t>Chi phí công cụ dụng cụ</t>
  </si>
  <si>
    <t>MIS.CPAG03</t>
  </si>
  <si>
    <t>Chi phí vận chuyển, taxi</t>
  </si>
  <si>
    <t>MIS.CPAG04</t>
  </si>
  <si>
    <t>Tiếp khách</t>
  </si>
  <si>
    <t>MIS.CPAG05</t>
  </si>
  <si>
    <t>Chi phí đào tạo &amp; tuyển dụng</t>
  </si>
  <si>
    <t>MIS.CPAG06</t>
  </si>
  <si>
    <t>Chi phí điện, nước</t>
  </si>
  <si>
    <t>MIS.CPAG07</t>
  </si>
  <si>
    <t>Chi phí nhu yếu phẩm (nước uống..)</t>
  </si>
  <si>
    <t>MIS.CPAG08</t>
  </si>
  <si>
    <t>Chi phí văn phòng phẩm, vật tư tiêu hao,nước uống, in ấn, chuyển phát</t>
  </si>
  <si>
    <t>MIS.CPAG09</t>
  </si>
  <si>
    <t>Phí ngân hàng</t>
  </si>
  <si>
    <t>MIS.CPAG10</t>
  </si>
  <si>
    <t>Thuế môn bài, thuế, Phí khác</t>
  </si>
  <si>
    <t>MIS.CPAG11</t>
  </si>
  <si>
    <t>Phí chuyên gia, tư vấn</t>
  </si>
  <si>
    <t>MIS.CPAG12</t>
  </si>
  <si>
    <t>Chi phí làm giấy phép, giấy tờ</t>
  </si>
  <si>
    <t>MIS.CPAG13</t>
  </si>
  <si>
    <t>Chi phí dịch vụ mua ngoài</t>
  </si>
  <si>
    <t>MIS.CPAG14</t>
  </si>
  <si>
    <t>Chi phí thuế VAT không khấu trừ PB</t>
  </si>
  <si>
    <t>MIS.PBCPAG2</t>
  </si>
  <si>
    <t>MIS.CPAG15</t>
  </si>
  <si>
    <t>Chi phí sửa chữa văn phòng</t>
  </si>
  <si>
    <t>MIS.CPK</t>
  </si>
  <si>
    <t>Chi phí khác</t>
  </si>
  <si>
    <t>MIS.PBKHAC</t>
  </si>
  <si>
    <t>MIS.CPNS010</t>
  </si>
  <si>
    <t>Lương</t>
  </si>
  <si>
    <t>MIS.PBCPNS</t>
  </si>
  <si>
    <t>MIS.CPNS011</t>
  </si>
  <si>
    <t>Lương tháng 13</t>
  </si>
  <si>
    <t>MIS.CPNS02</t>
  </si>
  <si>
    <t>Thưởng</t>
  </si>
  <si>
    <t>MIS.CPNS03</t>
  </si>
  <si>
    <t>BHXH, BHYT &amp; BHTN</t>
  </si>
  <si>
    <t>MIS.CPNS040</t>
  </si>
  <si>
    <t>CP Phúc lợi</t>
  </si>
  <si>
    <t>MIS.CPNS041</t>
  </si>
  <si>
    <t>Phúc lợi 3,5 triệu/ người/ năm</t>
  </si>
  <si>
    <t>MIS.CPNS042</t>
  </si>
  <si>
    <t>Phúc lợi Vinmec, Vinpearl, Vinschool, Tiệc tập đoàn</t>
  </si>
  <si>
    <t>MIS.CPNS043</t>
  </si>
  <si>
    <t>Hoạt động tập thể, teambuilding</t>
  </si>
  <si>
    <t>MIS.CPNS044</t>
  </si>
  <si>
    <t>Khám sức khỏe</t>
  </si>
  <si>
    <t>MIS.CPNS045</t>
  </si>
  <si>
    <t>BH Bảo Việt</t>
  </si>
  <si>
    <t>MIS.CPNS051</t>
  </si>
  <si>
    <t>Phụ cấp khác (xe VF)</t>
  </si>
  <si>
    <t>MIS.CPNS052</t>
  </si>
  <si>
    <t>Ăn ca</t>
  </si>
  <si>
    <t>MIS.CPNS053</t>
  </si>
  <si>
    <t>Phụ cấp làm thêm ngày Lễ Tết, ngoài giờ</t>
  </si>
  <si>
    <t>MIS.CPNS054</t>
  </si>
  <si>
    <t>Thưởng tay nghề ( Phụ cấp tuyến trưởng)</t>
  </si>
  <si>
    <t>MIS.CPNS055</t>
  </si>
  <si>
    <t>Phụ cấp hỗ trợ CBNV Phú Quốc :  nhà ở, ăn, thu hút, nhận việc, thăm nhà</t>
  </si>
  <si>
    <t>MIS.CPNS056</t>
  </si>
  <si>
    <t>Trợ cấp thôi việc</t>
  </si>
  <si>
    <t>MIS.CPNS057</t>
  </si>
  <si>
    <t>Hỗ trợ tăng cường lượt/chuyến</t>
  </si>
  <si>
    <t>MIS.CPSM01</t>
  </si>
  <si>
    <t>Chi phí quảng cáo và tiếp thị</t>
  </si>
  <si>
    <t>MIS.PBCPSM</t>
  </si>
  <si>
    <t>MIS.CPSM02</t>
  </si>
  <si>
    <t>Chi phí khuyến mãi và quà tặng</t>
  </si>
  <si>
    <t>MIS.CPSM03</t>
  </si>
  <si>
    <t>Chi phí nghiên cứu phát triển sản phẩm</t>
  </si>
  <si>
    <t>MIS.CPSM04</t>
  </si>
  <si>
    <t>Chi phí tài trợ kinh doanh, tổ chức sự kiện</t>
  </si>
  <si>
    <t>MIS.CPSM06</t>
  </si>
  <si>
    <t>Chi phí truyền thông, đối ngoại và PR</t>
  </si>
  <si>
    <t>MIS.CPSM07</t>
  </si>
  <si>
    <t>MIS.CPTC</t>
  </si>
  <si>
    <t>Chi phí tài chính</t>
  </si>
  <si>
    <t>MIS.CPVT01</t>
  </si>
  <si>
    <t>Năng lượng điện cho Ebus</t>
  </si>
  <si>
    <t>MIS.PBCPVT2</t>
  </si>
  <si>
    <t>MIS.CPVT02</t>
  </si>
  <si>
    <t>Chi phí công nghệ thông tin</t>
  </si>
  <si>
    <t>MIS.PBCPVT1</t>
  </si>
  <si>
    <t>MIS.CPVT03</t>
  </si>
  <si>
    <t>Chi phí điện thoại, internet</t>
  </si>
  <si>
    <t>MIS.CPVT04</t>
  </si>
  <si>
    <t>Bảo dưỡng sửa chữa thường xuyên</t>
  </si>
  <si>
    <t>MIS.CPVT05</t>
  </si>
  <si>
    <t>Săm lốp</t>
  </si>
  <si>
    <t>MIS.CPVT06</t>
  </si>
  <si>
    <t>Sửa chữa đột xuất</t>
  </si>
  <si>
    <t>MIS.CPVT07</t>
  </si>
  <si>
    <t>Trích sửa chữa lớn</t>
  </si>
  <si>
    <t>MIS.CPVT08</t>
  </si>
  <si>
    <t>Phí cầu đường, bến bãi</t>
  </si>
  <si>
    <t>MIS.PBCPVT5</t>
  </si>
  <si>
    <t>MIS.CPVT09</t>
  </si>
  <si>
    <t>Phí bảo trì đường bộ</t>
  </si>
  <si>
    <t>MIS.PBCPVT3</t>
  </si>
  <si>
    <t>MIS.CPVT10</t>
  </si>
  <si>
    <t>Đăng kiểm (khám xe)</t>
  </si>
  <si>
    <t>MIS.CPVT11</t>
  </si>
  <si>
    <t>Thuế đất phi nông nghiệp</t>
  </si>
  <si>
    <t>MIS.CPVT12</t>
  </si>
  <si>
    <t>Thuê địa điểm</t>
  </si>
  <si>
    <t>MIS.CPVT13</t>
  </si>
  <si>
    <t>Bảo hiểm trách nhiệm dân sự</t>
  </si>
  <si>
    <t>MIS.CPVT14</t>
  </si>
  <si>
    <t>BH hành khách</t>
  </si>
  <si>
    <t>MIS.PBCPVT4</t>
  </si>
  <si>
    <t>MIS.CPVT15</t>
  </si>
  <si>
    <t>BH tòa nhà, văn phòng</t>
  </si>
  <si>
    <t>MIS.CPVT16</t>
  </si>
  <si>
    <t>Bảo hiểm tự nguyện xe</t>
  </si>
  <si>
    <t>MIS.CPVT17</t>
  </si>
  <si>
    <t>In vé, thẻ</t>
  </si>
  <si>
    <t>MIS.CPVT18</t>
  </si>
  <si>
    <t>CP nước cho vận hành</t>
  </si>
  <si>
    <t>MIS.CPVT19</t>
  </si>
  <si>
    <t>CP điện cho vận hành</t>
  </si>
  <si>
    <t>MIS.CPVT20</t>
  </si>
  <si>
    <t>Chi phí Công cụ dụng cụ, vật tư tiêu hao</t>
  </si>
  <si>
    <t>MIS.CPVT21</t>
  </si>
  <si>
    <t>Chi phí đền bù tổn thất khách hàng</t>
  </si>
  <si>
    <t>MIS.PBCPVT6</t>
  </si>
  <si>
    <t>MIS.CPVT22</t>
  </si>
  <si>
    <t>Chi phí hỗ trợ, chăm sóc khách hàng</t>
  </si>
  <si>
    <t>MIS.CPVT23</t>
  </si>
  <si>
    <t>Đồng phục</t>
  </si>
  <si>
    <t>MIS.CPVT24</t>
  </si>
  <si>
    <t>Chi phí Nhân sự thuê ngoài, thời vụ</t>
  </si>
  <si>
    <t>MIS.CPVT25</t>
  </si>
  <si>
    <t>Chi phí sửa chữa trạm sạc</t>
  </si>
  <si>
    <t>MIS.CPXDV01</t>
  </si>
  <si>
    <t>Giá vốn phụ tùng</t>
  </si>
  <si>
    <t>MIS.CPXDV02</t>
  </si>
  <si>
    <t>MIS.CPXDV03</t>
  </si>
  <si>
    <t>MIS.CPXDV04</t>
  </si>
  <si>
    <t>Năng lượng</t>
  </si>
  <si>
    <t>MIS.CPXDV05</t>
  </si>
  <si>
    <t>MIS.CPXDV06</t>
  </si>
  <si>
    <t>MIS.CPXDV07</t>
  </si>
  <si>
    <t>MIS.CPXDV08</t>
  </si>
  <si>
    <t>MIS.CPXDV09</t>
  </si>
  <si>
    <t>Chi phí bảo hiểm tài sản</t>
  </si>
  <si>
    <t>MIS.DT011</t>
  </si>
  <si>
    <t>Doanh thu từ bán vé</t>
  </si>
  <si>
    <t>_</t>
  </si>
  <si>
    <t>MIS.DT012</t>
  </si>
  <si>
    <t>Doanh thu từ chi phí định mức được nhà nước thanh toán</t>
  </si>
  <si>
    <t>MIS.DT013</t>
  </si>
  <si>
    <t>Thu/ chi hộ phí cầu đường, bến bãi</t>
  </si>
  <si>
    <t>MIS.DT02</t>
  </si>
  <si>
    <t>Doanh thu nội bộ ( VH, VP)</t>
  </si>
  <si>
    <t>MIS.DT021</t>
  </si>
  <si>
    <t>Doanh thu VTHK Nội bộ</t>
  </si>
  <si>
    <t>MIS.DT022</t>
  </si>
  <si>
    <t>Doanh thu VTHK Ngoài TĐ</t>
  </si>
  <si>
    <t>MIS.DT023</t>
  </si>
  <si>
    <t>Doanh thu VTHK tuyến lẻ</t>
  </si>
  <si>
    <t>MIS.DT031</t>
  </si>
  <si>
    <t>Doanh thu quảng cáo</t>
  </si>
  <si>
    <t>MIS.PBDTHĐ</t>
  </si>
  <si>
    <t>MIS.DT032</t>
  </si>
  <si>
    <t>Doanh thu dịch vụ khác</t>
  </si>
  <si>
    <t>MIS.DT041</t>
  </si>
  <si>
    <t>Doanh thu sửa chữa bảo dưỡng xe</t>
  </si>
  <si>
    <t>MIS.DT042</t>
  </si>
  <si>
    <t>Doanh thu sửa chữa bảo dưỡng-Phụ tùng</t>
  </si>
  <si>
    <t>MIS.DT043</t>
  </si>
  <si>
    <t>Doanh thu bán pin XMĐ</t>
  </si>
  <si>
    <t>MIS.DT05</t>
  </si>
  <si>
    <t>Doanh thu chia sẻ sạc V-Green</t>
  </si>
  <si>
    <t>MIS.DT051</t>
  </si>
  <si>
    <t>Doanh thu trạm sạc V-Green</t>
  </si>
  <si>
    <t>MIS.DTK</t>
  </si>
  <si>
    <t>Thu khác</t>
  </si>
  <si>
    <t>MIS.DTTC</t>
  </si>
  <si>
    <t>Thu nhập tài chính</t>
  </si>
  <si>
    <t>MIS.KHHĐ</t>
  </si>
  <si>
    <t>Khấu hao CCDC &amp; TSCĐ hoạt động</t>
  </si>
  <si>
    <t>MIS.PBCAPEX</t>
  </si>
  <si>
    <t>MIS.KHPTVT</t>
  </si>
  <si>
    <t>Phân bổ chi phí_CAPEX_Phương tiện vận tải</t>
  </si>
  <si>
    <t>MIS.PBCAPEX1</t>
  </si>
  <si>
    <t>MIS.KHVH</t>
  </si>
  <si>
    <t>Khấu hao TSCĐ Vận hành</t>
  </si>
  <si>
    <t>Phân bổ chi phí_CAPEX1</t>
  </si>
  <si>
    <t>Phân bổ chi phí_A&amp;G1</t>
  </si>
  <si>
    <t xml:space="preserve">Phân bổ chi phí_A&amp;G_xe buýt </t>
  </si>
  <si>
    <t>Phân bổ chi phí_Nhân sự</t>
  </si>
  <si>
    <t>MIS.PBCPS01</t>
  </si>
  <si>
    <t xml:space="preserve">Giá vốn VTPT - nội bộ </t>
  </si>
  <si>
    <t>Phân bổ chi phí_S&amp;M</t>
  </si>
  <si>
    <t>Phân bổ chi phí_Vận tải_xe</t>
  </si>
  <si>
    <t>Phân bổ chi phí_Vận tải_km</t>
  </si>
  <si>
    <t>Phân bổ chi phí_Vận tải_Xe VinBus</t>
  </si>
  <si>
    <t>Phân bổ chi phí_Vận tải_Xe Buýt</t>
  </si>
  <si>
    <t>Phân bổ chi phí_Vận tải_Đich danh</t>
  </si>
  <si>
    <t>MIS.PBCPX01</t>
  </si>
  <si>
    <t>CP sửa chữa nhân công nội bộ</t>
  </si>
  <si>
    <t>MIS.PBCPX02</t>
  </si>
  <si>
    <t>CP sửa chữa phương tiện vận tải</t>
  </si>
  <si>
    <t>MIS.PBCPX03</t>
  </si>
  <si>
    <t>CP quản lý vận hành xe-nội bộ</t>
  </si>
  <si>
    <t>MIS.PBDTS01</t>
  </si>
  <si>
    <t>Doanh thu sửa chữa nhân công nội bộ</t>
  </si>
  <si>
    <t>MIS.PBDTS02</t>
  </si>
  <si>
    <t>Doanh thu sửa chữa VTPT - nội bộ</t>
  </si>
  <si>
    <t>MIS.PBDTS03</t>
  </si>
  <si>
    <t>Doanh thu quản lý vận hành xe-nội bộ</t>
  </si>
  <si>
    <t>Phân bổ doanh thu hoạt động</t>
  </si>
  <si>
    <t>MIS.PBKQNB</t>
  </si>
  <si>
    <t>Chênh lệch doanh thu - giá vốn nội bộ</t>
  </si>
  <si>
    <t>Phân bổ chi phí_Khác</t>
  </si>
  <si>
    <t>Revenue</t>
  </si>
  <si>
    <t>COMMIT CODE</t>
  </si>
  <si>
    <t>Budget control</t>
  </si>
  <si>
    <t>Non budget control</t>
  </si>
  <si>
    <t>Other</t>
  </si>
  <si>
    <t>CI code</t>
  </si>
  <si>
    <t>CI name</t>
  </si>
  <si>
    <t>CI type</t>
  </si>
  <si>
    <t>FS code</t>
  </si>
  <si>
    <t>RV01100</t>
  </si>
  <si>
    <t>511_</t>
  </si>
  <si>
    <t>RV01200</t>
  </si>
  <si>
    <t>RV02000</t>
  </si>
  <si>
    <t>RV01300</t>
  </si>
  <si>
    <t>RV03100</t>
  </si>
  <si>
    <t>RV03200</t>
  </si>
  <si>
    <t>OP01000</t>
  </si>
  <si>
    <t>Chi phí lương</t>
  </si>
  <si>
    <t>EX01001</t>
  </si>
  <si>
    <t>Chi phí lương tháng 13</t>
  </si>
  <si>
    <t>EX01002</t>
  </si>
  <si>
    <t>Chi phí lương ngoài giờ</t>
  </si>
  <si>
    <t>OP02000</t>
  </si>
  <si>
    <t>Chi phí thưởng</t>
  </si>
  <si>
    <t>EX02001</t>
  </si>
  <si>
    <t>Chi phí thưởng tay nghề</t>
  </si>
  <si>
    <t>OP03000</t>
  </si>
  <si>
    <t>Chi phí BHXH, BHYT, BHTN</t>
  </si>
  <si>
    <t>OP04000</t>
  </si>
  <si>
    <t>Chi phí phúc lợi</t>
  </si>
  <si>
    <t>EX04001</t>
  </si>
  <si>
    <t>Chi phí phúc lợi 3,5tr</t>
  </si>
  <si>
    <t>EX04002</t>
  </si>
  <si>
    <t>Phúc lợi Vinmec, Vinpearl, Vinschool, Tiệc TĐ, hỗ trợ học phí</t>
  </si>
  <si>
    <t>EX04003</t>
  </si>
  <si>
    <t>Phúc lợi HĐ tập thể, teambuilding</t>
  </si>
  <si>
    <t>EX04004</t>
  </si>
  <si>
    <t>Phúc lợi khám sức khỏe</t>
  </si>
  <si>
    <t>EX04005</t>
  </si>
  <si>
    <t>Phúc lợi BH Bảo Việt</t>
  </si>
  <si>
    <t>OP07000</t>
  </si>
  <si>
    <t>Chi phí hỗ trợ xe Vinfast</t>
  </si>
  <si>
    <t>OP05000</t>
  </si>
  <si>
    <t>Chi phi ăn ca</t>
  </si>
  <si>
    <t>OP08000</t>
  </si>
  <si>
    <t>Chi phí phụ cấp trách nhiệm</t>
  </si>
  <si>
    <t>EX08001</t>
  </si>
  <si>
    <t>Chi phí phụ cấp, trợ cấp thôi việc</t>
  </si>
  <si>
    <t>EX08002</t>
  </si>
  <si>
    <t>Chi phí phụ cấp hỗ trợ lượt, chuyến</t>
  </si>
  <si>
    <t>OP09000</t>
  </si>
  <si>
    <t>Chi phí phụ cấp thuê nhà</t>
  </si>
  <si>
    <t>OP41000</t>
  </si>
  <si>
    <t>Chi phí điện Ebus</t>
  </si>
  <si>
    <t>OP11000</t>
  </si>
  <si>
    <t>OP33000</t>
  </si>
  <si>
    <t>OP12000</t>
  </si>
  <si>
    <t>CP Bảo dưỡng sửa chữa thường xuyên</t>
  </si>
  <si>
    <t>OP13000</t>
  </si>
  <si>
    <t>CP Săm lốp</t>
  </si>
  <si>
    <t>OP15000</t>
  </si>
  <si>
    <t>CP Trích sửa chữa lớn</t>
  </si>
  <si>
    <t>OP16000</t>
  </si>
  <si>
    <t>OP17000</t>
  </si>
  <si>
    <t>Phí bảo trì đường bộ</t>
  </si>
  <si>
    <t>OP18000</t>
  </si>
  <si>
    <t>Đăng kiểm (khám xe)</t>
  </si>
  <si>
    <t>OP20000</t>
  </si>
  <si>
    <t>CP Thuê địa điểm</t>
  </si>
  <si>
    <t>OP44000</t>
  </si>
  <si>
    <t>CP Bảo hiểm trách nhiệm dân sự</t>
  </si>
  <si>
    <t>EX21001</t>
  </si>
  <si>
    <t>OP21000</t>
  </si>
  <si>
    <t>CP Bảo hiểm tài sản</t>
  </si>
  <si>
    <t>OP22000</t>
  </si>
  <si>
    <t>CP In vé, thẻ</t>
  </si>
  <si>
    <t>OP42000</t>
  </si>
  <si>
    <t>Chi phí nước</t>
  </si>
  <si>
    <t>OP31000</t>
  </si>
  <si>
    <t>Chi phí điện</t>
  </si>
  <si>
    <t>OP23000</t>
  </si>
  <si>
    <t>EX23001</t>
  </si>
  <si>
    <t>Chi phí công cụ dụng cụ vật tư tiêu hao vận hành</t>
  </si>
  <si>
    <t>OP24000</t>
  </si>
  <si>
    <t>OP25000</t>
  </si>
  <si>
    <t>OP06000</t>
  </si>
  <si>
    <t>Chi phí Đồng phục</t>
  </si>
  <si>
    <t>OP10000</t>
  </si>
  <si>
    <t>EX46000</t>
  </si>
  <si>
    <t>Chi phí vận tải khác</t>
  </si>
  <si>
    <t>MIS.CPVT26</t>
  </si>
  <si>
    <t>OP26000</t>
  </si>
  <si>
    <t>Chi phí Sales &amp; Marketting</t>
  </si>
  <si>
    <t>EX26001</t>
  </si>
  <si>
    <t>EX26002</t>
  </si>
  <si>
    <t>EX26003</t>
  </si>
  <si>
    <t>EX26004</t>
  </si>
  <si>
    <t>EX26005</t>
  </si>
  <si>
    <t>EX26006</t>
  </si>
  <si>
    <t>Chi phí SM khác</t>
  </si>
  <si>
    <t>OP27000</t>
  </si>
  <si>
    <t>Chi phí công tác (CTP, vé máy bay, khách sạn, taxi công tác)</t>
  </si>
  <si>
    <t>EX23002</t>
  </si>
  <si>
    <t>Chi phí công cụ dụng cụ vật tư tiêu hao khối hỗ trợ</t>
  </si>
  <si>
    <t>OP28000</t>
  </si>
  <si>
    <t>OP29000</t>
  </si>
  <si>
    <t>CP Tiếp khách</t>
  </si>
  <si>
    <t>OP30000</t>
  </si>
  <si>
    <t>Chi phí đào tạo</t>
  </si>
  <si>
    <t>OP32000</t>
  </si>
  <si>
    <t>Chi phí  văn phòng (văn phòng phẩm, vật tư tiêu hao,nước uống, in ấn, chuyển phát)</t>
  </si>
  <si>
    <t>OP43000</t>
  </si>
  <si>
    <t>Chi phí  nhu yếu phẩm</t>
  </si>
  <si>
    <t>OP34000</t>
  </si>
  <si>
    <t>Phí ngân hàng</t>
  </si>
  <si>
    <t>OP35000</t>
  </si>
  <si>
    <t>OP36000</t>
  </si>
  <si>
    <t>OP37000</t>
  </si>
  <si>
    <t>OP38000</t>
  </si>
  <si>
    <t>EX47000</t>
  </si>
  <si>
    <t>Chi phí A&amp;G khác</t>
  </si>
  <si>
    <t>RV09000</t>
  </si>
  <si>
    <t>711_</t>
  </si>
  <si>
    <t>EX09000</t>
  </si>
  <si>
    <t>811_</t>
  </si>
  <si>
    <t>RV08000</t>
  </si>
  <si>
    <t>515_</t>
  </si>
  <si>
    <t>OP39000</t>
  </si>
  <si>
    <t>Chi phí tài chính</t>
  </si>
  <si>
    <t>635_</t>
  </si>
  <si>
    <t>CP03000</t>
  </si>
  <si>
    <t>Capex hoạt động</t>
  </si>
  <si>
    <t>CP02000</t>
  </si>
  <si>
    <t>Capex vận hành</t>
  </si>
  <si>
    <t>EX09001</t>
  </si>
  <si>
    <t>Chi phí thuế TNDN</t>
  </si>
  <si>
    <t>CP01000</t>
  </si>
  <si>
    <t>Tiền khai trương</t>
  </si>
  <si>
    <t>CP04000</t>
  </si>
  <si>
    <t>Sửa chữa, nâng cấp</t>
  </si>
  <si>
    <t>CP05000</t>
  </si>
  <si>
    <t>XDCB Dở dang</t>
  </si>
  <si>
    <t>OP14000</t>
  </si>
  <si>
    <t>CP Sửa chữa đột xuất</t>
  </si>
  <si>
    <t>OP19000</t>
  </si>
  <si>
    <t>Thuế đất phi nông nghiệp</t>
  </si>
  <si>
    <t>Z000999</t>
  </si>
  <si>
    <t>Chưa có tên</t>
  </si>
  <si>
    <t>EX23003</t>
  </si>
  <si>
    <t>Chi phí công cụ dụng cụ vật tư tiêu hao XDV</t>
  </si>
  <si>
    <t>EX12000</t>
  </si>
  <si>
    <t>Giá vốn phụ tùng XDV</t>
  </si>
  <si>
    <t>EX20000</t>
  </si>
  <si>
    <t>Thuê địa điểm XDV</t>
  </si>
  <si>
    <t>EX42000</t>
  </si>
  <si>
    <t>Chi phí nước XDV</t>
  </si>
  <si>
    <t>EX31000</t>
  </si>
  <si>
    <t>Chi phí điện XDV</t>
  </si>
  <si>
    <t>EX10000</t>
  </si>
  <si>
    <t>Chi phí Nhân sự thuê ngoài, thời vụ XDV</t>
  </si>
  <si>
    <t>EX33000</t>
  </si>
  <si>
    <t>Chi phí điện thoại, internet XDV</t>
  </si>
  <si>
    <t>EX11000</t>
  </si>
  <si>
    <t>Chi phí công nghệ thông tin XDV</t>
  </si>
  <si>
    <t>EX06000</t>
  </si>
  <si>
    <t>Đồng phục XDV</t>
  </si>
  <si>
    <t>EX21000</t>
  </si>
  <si>
    <t>Chi phí bảo hiểm tài sản XDV</t>
  </si>
  <si>
    <t>RV04100</t>
  </si>
  <si>
    <t>RV04200</t>
  </si>
  <si>
    <t>RV04300</t>
  </si>
  <si>
    <t>RV05100</t>
  </si>
  <si>
    <t>Doanh thu dịch vụ sạc pin V-green</t>
  </si>
  <si>
    <t>OP09001</t>
  </si>
  <si>
    <t>PC thu hút GRP</t>
  </si>
  <si>
    <t>RV02100</t>
  </si>
  <si>
    <t>RV02200</t>
  </si>
  <si>
    <t>RV02300</t>
  </si>
  <si>
    <t>OP48000</t>
  </si>
  <si>
    <t>OP49000</t>
  </si>
  <si>
    <t>OP45000</t>
  </si>
  <si>
    <t>Chi phí tuyển dụng</t>
  </si>
  <si>
    <t>EX21002</t>
  </si>
  <si>
    <t>Chi phí bảo hiểm vật chất xe</t>
  </si>
  <si>
    <t>PHÂN LOẠI TÀI SẢN</t>
  </si>
  <si>
    <t>Asset type</t>
  </si>
  <si>
    <t>Mua sắm CCDC &amp; TSCĐ hoạt động</t>
  </si>
  <si>
    <t>CP Hệ thống</t>
  </si>
  <si>
    <t>CP Mua phương tiện Ebus</t>
  </si>
  <si>
    <t>CP Đầu tư thiết bị xưởng sửa chữa dịch vụ Ebus</t>
  </si>
  <si>
    <t>CP Đầu tư Trạm sạc</t>
  </si>
  <si>
    <t>Hạ tầng điện trạm sạc</t>
  </si>
  <si>
    <t>STATISTICS</t>
  </si>
  <si>
    <t>Statistics</t>
  </si>
  <si>
    <t>Statistics name</t>
  </si>
  <si>
    <t>Unit</t>
  </si>
  <si>
    <t>KPI.HQ11</t>
  </si>
  <si>
    <t>Số tuyến mở mới</t>
  </si>
  <si>
    <t>Tuyến</t>
  </si>
  <si>
    <t>KPI.HQ12</t>
  </si>
  <si>
    <t>Số tuyến hoạt động</t>
  </si>
  <si>
    <t>KPI.HQ21</t>
  </si>
  <si>
    <t>Số xe kế hoạch</t>
  </si>
  <si>
    <t>Xe</t>
  </si>
  <si>
    <t>KPI.HQ22</t>
  </si>
  <si>
    <t>Số xe vận doanh</t>
  </si>
  <si>
    <t>KPI.HQ31</t>
  </si>
  <si>
    <t>Số lượt xe vận hành</t>
  </si>
  <si>
    <t>Lượt</t>
  </si>
  <si>
    <t>KPI.HQ32</t>
  </si>
  <si>
    <t>Số lượt xe bỏ</t>
  </si>
  <si>
    <t>KPI.HQ33</t>
  </si>
  <si>
    <t>Số lượt xe tăng cường</t>
  </si>
  <si>
    <t>KPI.HQ4</t>
  </si>
  <si>
    <t>Tỷ lệ xuất bến đúng giờ</t>
  </si>
  <si>
    <t>%</t>
  </si>
  <si>
    <t>KPI.HQ5</t>
  </si>
  <si>
    <t>Số km hoạt động (Xuất HĐ)</t>
  </si>
  <si>
    <t>Km</t>
  </si>
  <si>
    <t>KPI.HQ51</t>
  </si>
  <si>
    <t>km hoạt động có trợ giá (Xuất HĐ)</t>
  </si>
  <si>
    <t>KPI.HQ52</t>
  </si>
  <si>
    <t>km hoạt động không trợ giá (Xuất HĐ)</t>
  </si>
  <si>
    <t>KPI.HQ6</t>
  </si>
  <si>
    <t>Số km hoạt động (thực tế xe chạy)</t>
  </si>
  <si>
    <t>KPI.HQ61</t>
  </si>
  <si>
    <t>km hoạt động có trợ giá (thực tế xe chạy)</t>
  </si>
  <si>
    <t>KPI.HQ62</t>
  </si>
  <si>
    <t>km hoạt động không trợ giá (thực tế xe chạy)</t>
  </si>
  <si>
    <t>KPI.NL1</t>
  </si>
  <si>
    <t>Điện</t>
  </si>
  <si>
    <t>Kwh</t>
  </si>
  <si>
    <t>KPI.NL11</t>
  </si>
  <si>
    <t>Chỉ số kwh điện theo công tơ khu vực khác (ko tính công tơ trạm sạc)</t>
  </si>
  <si>
    <t>KPI.NL12</t>
  </si>
  <si>
    <t>Chỉ số kwh điện theo công tơ khu vực trạm sạc</t>
  </si>
  <si>
    <t>KPI.NL121</t>
  </si>
  <si>
    <t>Chỉ số kwh điện theo phần mềm trạm sạc</t>
  </si>
  <si>
    <t>KPI.NL122</t>
  </si>
  <si>
    <t>Kwh điện chênh lệch giữa công tơ - phần mềm</t>
  </si>
  <si>
    <t>KPI.NL2</t>
  </si>
  <si>
    <t>Nước</t>
  </si>
  <si>
    <t>m3</t>
  </si>
  <si>
    <t>KPI.NL21</t>
  </si>
  <si>
    <t>Nước tiêu thụ tại khu vực nhà rửa xe</t>
  </si>
  <si>
    <t>KPI.NL23</t>
  </si>
  <si>
    <t>Số lần rửa xe</t>
  </si>
  <si>
    <t>lần</t>
  </si>
  <si>
    <t>KPI.NS1</t>
  </si>
  <si>
    <t>Định biên nhân sự toàn cty</t>
  </si>
  <si>
    <t>Người</t>
  </si>
  <si>
    <t>KPI.NS3</t>
  </si>
  <si>
    <t>Định biên nhân sự khối vận hành trực tiếp</t>
  </si>
  <si>
    <t>KPI.NS5</t>
  </si>
  <si>
    <t>Định biên nhân sự khối gián tiếp</t>
  </si>
  <si>
    <t>KPI.NS8</t>
  </si>
  <si>
    <t>Tổng số lượng nhân sự lũy kế</t>
  </si>
  <si>
    <t>KPI.VH11</t>
  </si>
  <si>
    <t>Khách vé lượt</t>
  </si>
  <si>
    <t>Khách</t>
  </si>
  <si>
    <t>KPI.VH12</t>
  </si>
  <si>
    <t>Khách vé tháng 1 tuyến</t>
  </si>
  <si>
    <t>KPI.VH13</t>
  </si>
  <si>
    <t>KPI.VH21</t>
  </si>
  <si>
    <t>Doanh thu vé lượt</t>
  </si>
  <si>
    <t>1000 đ</t>
  </si>
  <si>
    <t>KPI.VH22</t>
  </si>
  <si>
    <t>Doanh thu vé tháng 1 tuyến</t>
  </si>
  <si>
    <t>KPI.VH23</t>
  </si>
  <si>
    <t>Doanh thu vé tháng liên tuyến</t>
  </si>
  <si>
    <t>KPI.NL131</t>
  </si>
  <si>
    <t>Đơn giá điện bình quân</t>
  </si>
  <si>
    <t>đ/kw</t>
  </si>
  <si>
    <t>KPI.VH24</t>
  </si>
  <si>
    <t>Doanh thu trợ giá</t>
  </si>
  <si>
    <t>KPI.NL132</t>
  </si>
  <si>
    <t>Điện cao điểm</t>
  </si>
  <si>
    <t>KPI.NL133</t>
  </si>
  <si>
    <t>Điện bình thường</t>
  </si>
  <si>
    <t>KPI.NL134</t>
  </si>
  <si>
    <t>Điện thấp điểm</t>
  </si>
  <si>
    <t>KPI.HQ34</t>
  </si>
  <si>
    <t>Số lượt xe không được nghiệm thu (xe rỗng_PQ)</t>
  </si>
  <si>
    <t>lượt</t>
  </si>
  <si>
    <t>KPI.HQ20</t>
  </si>
  <si>
    <t>Số xe VinBus có</t>
  </si>
  <si>
    <t>KPI.BD1</t>
  </si>
  <si>
    <t>Lượt xe ô tô vào xưởng</t>
  </si>
  <si>
    <t>lượt xe</t>
  </si>
  <si>
    <t>KPI.BD2</t>
  </si>
  <si>
    <t>Lượt xe máy vào xưởng</t>
  </si>
  <si>
    <t>KPI.BD3</t>
  </si>
  <si>
    <t>Lượt xe ô tô bảo hành</t>
  </si>
  <si>
    <t>KPI.BD4</t>
  </si>
  <si>
    <t>Lượt xe máy bảo hành</t>
  </si>
  <si>
    <t>KPI.BD5</t>
  </si>
  <si>
    <t>Số KTV</t>
  </si>
  <si>
    <t>người</t>
  </si>
  <si>
    <t>KPI.BD11</t>
  </si>
  <si>
    <t>Lượt xe Buýt vào xưởng</t>
  </si>
  <si>
    <t>KPI.BD31</t>
  </si>
  <si>
    <t>Lượt xe Buýt bảo hành</t>
  </si>
  <si>
    <t>FS CODE</t>
  </si>
  <si>
    <t>PL ACCOUNT</t>
  </si>
  <si>
    <t>CASH FLOW</t>
  </si>
  <si>
    <t>FS name</t>
  </si>
  <si>
    <t>BS code</t>
  </si>
  <si>
    <t>No</t>
  </si>
  <si>
    <t>BS CODE</t>
  </si>
  <si>
    <t>PL code</t>
  </si>
  <si>
    <t>PL name</t>
  </si>
  <si>
    <t>PL CODE</t>
  </si>
  <si>
    <t>CF code</t>
  </si>
  <si>
    <t>CF name</t>
  </si>
  <si>
    <t>110_</t>
  </si>
  <si>
    <t>Tiền và các khoản tương đương tiền</t>
  </si>
  <si>
    <t>5113140010_</t>
  </si>
  <si>
    <t>Doanh thu cung cấp dịch vụ vận tải thường xuyên</t>
  </si>
  <si>
    <t>01_</t>
  </si>
  <si>
    <t xml:space="preserve">Tiền thu từ bán hàng và cung cấp dịch vụ và doanh </t>
  </si>
  <si>
    <t>120_</t>
  </si>
  <si>
    <t>Các khoản đầu tư tài chính ngắn hạn</t>
  </si>
  <si>
    <t>5113140011_</t>
  </si>
  <si>
    <t>DT DV vận tải không thường xuyên</t>
  </si>
  <si>
    <t>02_</t>
  </si>
  <si>
    <t>Tiền chi trả cho người cung cấp hàng hóa, dịch vụ</t>
  </si>
  <si>
    <t>130_</t>
  </si>
  <si>
    <t>Các khoản phải thu ngắn hạn</t>
  </si>
  <si>
    <t>5113140020_</t>
  </si>
  <si>
    <t>Doanh thu từ bán vé lượt xe buýt</t>
  </si>
  <si>
    <t>03_</t>
  </si>
  <si>
    <t>Tiền chi trả người lao động</t>
  </si>
  <si>
    <t>140_</t>
  </si>
  <si>
    <t>Hàng tồn kho</t>
  </si>
  <si>
    <t>5113140021_</t>
  </si>
  <si>
    <t>Doanh thu từ bán vé tháng 1 tuyến xe buýt</t>
  </si>
  <si>
    <t>04_</t>
  </si>
  <si>
    <t>Tiền lãi vay đã trả</t>
  </si>
  <si>
    <t>150_</t>
  </si>
  <si>
    <t>Chi phí trả trước ngắn hạn</t>
  </si>
  <si>
    <t>5113140022_</t>
  </si>
  <si>
    <t>Doanh thu từ vé tháng liên tuyến xe buýt</t>
  </si>
  <si>
    <t>05_</t>
  </si>
  <si>
    <t>Thuế thu nhập doanh nghiệp đã nộp</t>
  </si>
  <si>
    <t>152_</t>
  </si>
  <si>
    <t>Thuế GTGT được khấu trừ HĐKD</t>
  </si>
  <si>
    <t>5113140030_</t>
  </si>
  <si>
    <t>Doanh thu trợ cấp, trợ giá</t>
  </si>
  <si>
    <t>06_</t>
  </si>
  <si>
    <t>Tiền thu khác từ các hoạt động kinh doanh</t>
  </si>
  <si>
    <t>153_</t>
  </si>
  <si>
    <t>Thuế GTGT được khấu trừ HĐĐT</t>
  </si>
  <si>
    <t>5113140031_</t>
  </si>
  <si>
    <t>Doanh thu các khoản được hoàn (BH, vé cầu đg, bến)</t>
  </si>
  <si>
    <t>07_</t>
  </si>
  <si>
    <t>Tiền chi khác cho các hoạt động kinh doanh</t>
  </si>
  <si>
    <t>158_</t>
  </si>
  <si>
    <t>Tài sản ngắn hạn khác</t>
  </si>
  <si>
    <t>5113140040_</t>
  </si>
  <si>
    <t>DT quảng cáo trên xe buýt</t>
  </si>
  <si>
    <t>21_</t>
  </si>
  <si>
    <t>Tiền chi để mua sắm và xây dựng TSCĐ các tài sản dài hạn</t>
  </si>
  <si>
    <t>210_</t>
  </si>
  <si>
    <t>Các khoản phải thu dài hạn</t>
  </si>
  <si>
    <t>5113140041_</t>
  </si>
  <si>
    <t>DT quảng cáo nhà chờ xe buýt</t>
  </si>
  <si>
    <t>22_</t>
  </si>
  <si>
    <t>Tiền thu từ thanh lý, nhượng bán TSCĐ tài sản dài hạn</t>
  </si>
  <si>
    <t>220_</t>
  </si>
  <si>
    <t>Tài sản cố định</t>
  </si>
  <si>
    <t>5113140050_</t>
  </si>
  <si>
    <t>DT Sửa chữa bảo dưỡng xe</t>
  </si>
  <si>
    <t>23_</t>
  </si>
  <si>
    <t>Tiền chi cho vay, mua công cụ nợ của đơn vị khác</t>
  </si>
  <si>
    <t>223_</t>
  </si>
  <si>
    <t>Hao mòn TSCĐ</t>
  </si>
  <si>
    <t>5113140090_</t>
  </si>
  <si>
    <t>24_</t>
  </si>
  <si>
    <t>Tiền thu hồi cho vay, bán lại công cụ nợ</t>
  </si>
  <si>
    <t>231_</t>
  </si>
  <si>
    <t>Bất động sản đầu tư</t>
  </si>
  <si>
    <t>5150100000_</t>
  </si>
  <si>
    <t>Lãi do đánh giá lại giá trị hợp lý của khoản đầu t</t>
  </si>
  <si>
    <t>25_</t>
  </si>
  <si>
    <t>Tiền chi đầu tư góp vốn vào các đơn vị khác</t>
  </si>
  <si>
    <t>232_</t>
  </si>
  <si>
    <t>Hao mòn BĐS đầu tư</t>
  </si>
  <si>
    <t>5151110000_</t>
  </si>
  <si>
    <t>Lãi tiền gửi kỳ hạn</t>
  </si>
  <si>
    <t>26_</t>
  </si>
  <si>
    <t>Tiền thu hồi đầu tư góp vốn vào các đơn vị khác</t>
  </si>
  <si>
    <t>240_</t>
  </si>
  <si>
    <t>Tài sản dở dang dài hạn</t>
  </si>
  <si>
    <t>5151120000_</t>
  </si>
  <si>
    <t>Lãi tiền gửi không kỳ hạn</t>
  </si>
  <si>
    <t>27_</t>
  </si>
  <si>
    <t>Tiền thu lãi cho vay, cổ tức, lợi nhuận được chia</t>
  </si>
  <si>
    <t>250_</t>
  </si>
  <si>
    <t>Các khoản đầu tư tài chính dài hạn</t>
  </si>
  <si>
    <t>5151300000_</t>
  </si>
  <si>
    <t>Lãi đặt cọc</t>
  </si>
  <si>
    <t>31_</t>
  </si>
  <si>
    <t>Tiền thu từ phát hành cổ phiếu, nhận vốn góp của CSH</t>
  </si>
  <si>
    <t>260_</t>
  </si>
  <si>
    <t>Tổng tài sản dài hạn khác</t>
  </si>
  <si>
    <t>5151598101_</t>
  </si>
  <si>
    <t>Lãi tiền gửi NH</t>
  </si>
  <si>
    <t>32_</t>
  </si>
  <si>
    <t>Tiền trả lại vốn góp cho các chủ sở hữu</t>
  </si>
  <si>
    <t>269_</t>
  </si>
  <si>
    <t>Lợi thế thương mại</t>
  </si>
  <si>
    <t>5151598102_</t>
  </si>
  <si>
    <t>Lãi tiền cho vay</t>
  </si>
  <si>
    <t>33_</t>
  </si>
  <si>
    <t>Tiền thu từ đi vay</t>
  </si>
  <si>
    <t>311_</t>
  </si>
  <si>
    <t>Phải trả người bán ngắn hạn</t>
  </si>
  <si>
    <t>5152598201_</t>
  </si>
  <si>
    <t>Cổ tức và lợi nhuận được chia</t>
  </si>
  <si>
    <t>34_</t>
  </si>
  <si>
    <t>Tiền trả nợ gốc vay</t>
  </si>
  <si>
    <t>312_</t>
  </si>
  <si>
    <t>Người mua trả tiền trước</t>
  </si>
  <si>
    <t>5153000000_</t>
  </si>
  <si>
    <t>Lãi do bán các loại chứng khoán, các khoản đầu tư</t>
  </si>
  <si>
    <t>36_</t>
  </si>
  <si>
    <t>Cổ tức và lợi nhuận đã trả cho CSH</t>
  </si>
  <si>
    <t>313_</t>
  </si>
  <si>
    <t>Thuế và các khoản phải nộp NN</t>
  </si>
  <si>
    <t>5153598501_</t>
  </si>
  <si>
    <t>314_</t>
  </si>
  <si>
    <t>Phải trả nhân viên</t>
  </si>
  <si>
    <t>5154000000_</t>
  </si>
  <si>
    <t>Lãi bán cổ phiếu quỹ</t>
  </si>
  <si>
    <t>315_</t>
  </si>
  <si>
    <t>Chi phí phải trả ngắn hạn</t>
  </si>
  <si>
    <t>5154598620_</t>
  </si>
  <si>
    <t>Lãi chênh lệch tỷ giá phát sinh trong kỳ</t>
  </si>
  <si>
    <t>318_</t>
  </si>
  <si>
    <t>Doanh thu chưa thực hiện ngắn hạn</t>
  </si>
  <si>
    <t>5155000000_</t>
  </si>
  <si>
    <t>Lãi bán hàng trả chậm</t>
  </si>
  <si>
    <t>319_</t>
  </si>
  <si>
    <t>Các khoản phải trả ngắn hạn khác</t>
  </si>
  <si>
    <t>5156000000_</t>
  </si>
  <si>
    <t>Chiết khấu thanh toán được hưởng</t>
  </si>
  <si>
    <t>320_</t>
  </si>
  <si>
    <t>Vay và nợ thuê tài chính ngắn hạn</t>
  </si>
  <si>
    <t>5157598401_</t>
  </si>
  <si>
    <t>Chênh lệch lãi tỷ giá phát sinh trong kỳ</t>
  </si>
  <si>
    <t>321_</t>
  </si>
  <si>
    <t>Vay và nợ dài hạn đến hạn trả</t>
  </si>
  <si>
    <t>5158598401_</t>
  </si>
  <si>
    <t>Lãi chênh lệch tỷ giá do đánh giá lại</t>
  </si>
  <si>
    <t>331_</t>
  </si>
  <si>
    <t>Phải trả người bán dài hạn</t>
  </si>
  <si>
    <t>5159598999_</t>
  </si>
  <si>
    <t>Doanh thu HĐTC khác</t>
  </si>
  <si>
    <t>336_</t>
  </si>
  <si>
    <t>Doanh thu chưa thực hiện dài hạn</t>
  </si>
  <si>
    <t>5211558201_</t>
  </si>
  <si>
    <t>Chiết khấu thương mại</t>
  </si>
  <si>
    <t>521_</t>
  </si>
  <si>
    <t>338_</t>
  </si>
  <si>
    <t>Vay và nợ thuê tài chính dài hạn</t>
  </si>
  <si>
    <t>5211558209_</t>
  </si>
  <si>
    <t>Chiết khấu thương mại - Khác</t>
  </si>
  <si>
    <t>342_</t>
  </si>
  <si>
    <t>Dự phòng phải trả dài hạn</t>
  </si>
  <si>
    <t>5212558401_</t>
  </si>
  <si>
    <t>Giảm giá hàng bán</t>
  </si>
  <si>
    <t>350_</t>
  </si>
  <si>
    <t>Nợ dài hạn khác</t>
  </si>
  <si>
    <t>5212558409_</t>
  </si>
  <si>
    <t>Giảm giá hàng bán - Khác</t>
  </si>
  <si>
    <t>411_</t>
  </si>
  <si>
    <t>Vốn đầu tư của chủ sở hữu</t>
  </si>
  <si>
    <t>5213100000_</t>
  </si>
  <si>
    <t>Hàng bán bị trả lại</t>
  </si>
  <si>
    <t>412_</t>
  </si>
  <si>
    <t>Thặng dư vốn cổ phần</t>
  </si>
  <si>
    <t>5213558309_</t>
  </si>
  <si>
    <t>Hàng bán bị trả lại - Khác</t>
  </si>
  <si>
    <t>416_</t>
  </si>
  <si>
    <t>Chênh lệch đánh giá lại tài sản</t>
  </si>
  <si>
    <t>6322701111_</t>
  </si>
  <si>
    <t>NVTT-CP NV / Lương / Lương chính</t>
  </si>
  <si>
    <t>421_</t>
  </si>
  <si>
    <t>Lợi nhuận sau thuế chưa phân phối</t>
  </si>
  <si>
    <t>6322701112_</t>
  </si>
  <si>
    <t>NVTT-CP NV / Lương / Lương ngoài giờ</t>
  </si>
  <si>
    <t>430_</t>
  </si>
  <si>
    <t>Nguồn vốn khác</t>
  </si>
  <si>
    <t>6322701113_</t>
  </si>
  <si>
    <t>NVTT-CP NV / Lương / Lương thời vụ</t>
  </si>
  <si>
    <t>Doanh thu bán hàng</t>
  </si>
  <si>
    <t>6322701114_</t>
  </si>
  <si>
    <t>NVTT-CP NV / Lương / Lương tháng 13</t>
  </si>
  <si>
    <t>Chiết khấu, giảm giá</t>
  </si>
  <si>
    <t>6322701115_</t>
  </si>
  <si>
    <t>NVTT-CP NV / Lương/ Lương chuyên gia</t>
  </si>
  <si>
    <t>Doanh thu tài chính</t>
  </si>
  <si>
    <t>6322701116_</t>
  </si>
  <si>
    <t>NVTT-CP NV / Lương / Lương khoán</t>
  </si>
  <si>
    <t>621_</t>
  </si>
  <si>
    <t>Chi phí NPL trực tiếp</t>
  </si>
  <si>
    <t>6322701210_</t>
  </si>
  <si>
    <t>NVTT-CP NV / PC / Nhà ở, xăng xe</t>
  </si>
  <si>
    <t>622_</t>
  </si>
  <si>
    <t>Chi phí NC trực tiếp</t>
  </si>
  <si>
    <t>6322701220_</t>
  </si>
  <si>
    <t>NVTT-CP NV / PC / Ăn ca</t>
  </si>
  <si>
    <t>627_</t>
  </si>
  <si>
    <t>Chi phí sản xuất chung</t>
  </si>
  <si>
    <t>6322701290_</t>
  </si>
  <si>
    <t>NVTT-CP NV / PC / Khác</t>
  </si>
  <si>
    <t>Giá vốn hàng bán</t>
  </si>
  <si>
    <t>6322701310_</t>
  </si>
  <si>
    <t>NVTT-CP NV / BH xã hội</t>
  </si>
  <si>
    <t>6322701311_</t>
  </si>
  <si>
    <t>NVTT-CP NV / BHTNLĐ- Bệnh nghề nghiệp</t>
  </si>
  <si>
    <t>Chi phí bán hàng</t>
  </si>
  <si>
    <t>6322701320_</t>
  </si>
  <si>
    <t>NVTT-CP NV / BH y tế</t>
  </si>
  <si>
    <t>Chi phí quản lý</t>
  </si>
  <si>
    <t>6322701330_</t>
  </si>
  <si>
    <t>NVTT-CP NV / BH thất nghiệp</t>
  </si>
  <si>
    <t>Thu thập khác</t>
  </si>
  <si>
    <t>6322701340_</t>
  </si>
  <si>
    <t>NVTT-CP NV / Quỹ công đoàn</t>
  </si>
  <si>
    <t>6322701410_</t>
  </si>
  <si>
    <t>NVTT-CP NV / PL / Phúc lợi cố định</t>
  </si>
  <si>
    <t>999_</t>
  </si>
  <si>
    <t>New account</t>
  </si>
  <si>
    <t>6322701420_</t>
  </si>
  <si>
    <t>NVTT-CP NV / PL / Phúc lợi Vinmec</t>
  </si>
  <si>
    <t>6322701430_</t>
  </si>
  <si>
    <t>NVTT-CP NV / PL / Phúc lợi  VinPearl</t>
  </si>
  <si>
    <t>6322701440_</t>
  </si>
  <si>
    <t>NVTT-CP NV / PL / Phúc lợi  Vinschool</t>
  </si>
  <si>
    <t>6322701450_</t>
  </si>
  <si>
    <t>NVTT-CP NV / PL / Phúc lợi Vinfast</t>
  </si>
  <si>
    <t>6322701460_</t>
  </si>
  <si>
    <t>NVTT-CP NV / PL / Khám chữa bệnh</t>
  </si>
  <si>
    <t>6322701470_</t>
  </si>
  <si>
    <t>NVTT-CP NV / PL / Bảo hiểm không bắt buộc</t>
  </si>
  <si>
    <t>6322701480_</t>
  </si>
  <si>
    <t>NVTT-CP NV / PL / nghỉ mát</t>
  </si>
  <si>
    <t>6322701490_</t>
  </si>
  <si>
    <t>NVTT-CP NV / PL / phúc lợi khác</t>
  </si>
  <si>
    <t>6322701510_</t>
  </si>
  <si>
    <t>NVTT-Khen thưởng</t>
  </si>
  <si>
    <t>6322701520_</t>
  </si>
  <si>
    <t>NVTT-Thưởng Thành tích  cuối năm</t>
  </si>
  <si>
    <t>6322701590_</t>
  </si>
  <si>
    <t>NVTT-Thưởng khác</t>
  </si>
  <si>
    <t>6322701610_</t>
  </si>
  <si>
    <t>NVTT-CP NV / Đào tạo thuê ngoài</t>
  </si>
  <si>
    <t>6322701632_</t>
  </si>
  <si>
    <t>NVTT-CP NV / Tuyển dụng / Tuyển dụng qua headhunt</t>
  </si>
  <si>
    <t>6322701639_</t>
  </si>
  <si>
    <t>NVTT-CP NV / Tuyển dụng / Khác</t>
  </si>
  <si>
    <t>6322701910_</t>
  </si>
  <si>
    <t>NVTT-CP NV / Đồng phục</t>
  </si>
  <si>
    <t>6322701990_</t>
  </si>
  <si>
    <t>NVTT-CP NV khác</t>
  </si>
  <si>
    <t>6322702310_</t>
  </si>
  <si>
    <t>CPVH-Vật tư tiêu hao theo xe Ebus</t>
  </si>
  <si>
    <t>6322702320_</t>
  </si>
  <si>
    <t>CPVH/vật tư tiêu hao vệ sinh</t>
  </si>
  <si>
    <t>6322702440_</t>
  </si>
  <si>
    <t>CPVH-Điện cho Ebus</t>
  </si>
  <si>
    <t>6322702450_</t>
  </si>
  <si>
    <t>CPVH/năng lượng&amp;nhiên liệu /Điện VH chung</t>
  </si>
  <si>
    <t>6322702460_</t>
  </si>
  <si>
    <t>CPVH-Nước</t>
  </si>
  <si>
    <t>6322702490_</t>
  </si>
  <si>
    <t>CPVH/năng lượng&amp;nhiên liệu /khác</t>
  </si>
  <si>
    <t>6322706200_</t>
  </si>
  <si>
    <t>CP-CP thưởng KPI</t>
  </si>
  <si>
    <t>6322709130_</t>
  </si>
  <si>
    <t>NVTT-Đồ uống cho NLĐ</t>
  </si>
  <si>
    <t>6323702711_</t>
  </si>
  <si>
    <t>CPVH - CP CCDC (phân bổ)</t>
  </si>
  <si>
    <t>6323702713_</t>
  </si>
  <si>
    <t>CPVH- CP CCDC(không phân bổ)</t>
  </si>
  <si>
    <t>6323702730_</t>
  </si>
  <si>
    <t>CPVH-CCDC văn phòng</t>
  </si>
  <si>
    <t>6323702780_</t>
  </si>
  <si>
    <t>CPVH-CCDC xe buýt</t>
  </si>
  <si>
    <t>6323702790_</t>
  </si>
  <si>
    <t>CPVH- CCDC khác</t>
  </si>
  <si>
    <t>6324722110_</t>
  </si>
  <si>
    <t>CPVH-CP Khấu hao TS HH / Nhà cửa, vật kiến trúc</t>
  </si>
  <si>
    <t>6324722120_</t>
  </si>
  <si>
    <t>CPVH-CP Khấu hao TS HH / Máy móc thiết bị</t>
  </si>
  <si>
    <t>6324722130_</t>
  </si>
  <si>
    <t>CPVH-CP Khấu hao TS HH / Phương tiện vận tải TD</t>
  </si>
  <si>
    <t>6324722150_</t>
  </si>
  <si>
    <t>CPVH-CP Khấu hao TS HH / Thiết bị dụng cụ quản lý</t>
  </si>
  <si>
    <t>6324722160_</t>
  </si>
  <si>
    <t>CPVH-CP Khấu hao TS HH / Cây lâu năm</t>
  </si>
  <si>
    <t>6324722190_</t>
  </si>
  <si>
    <t>CPVH-CP Khấu hao TS HH / Khác</t>
  </si>
  <si>
    <t>6324722210_</t>
  </si>
  <si>
    <t>CPVH-CP Khấu hao TS VH / Phần mềm</t>
  </si>
  <si>
    <t>6324722220_</t>
  </si>
  <si>
    <t>CPVH-CP Khấu hao TS VH / Nhãn hiệu hàng hóa</t>
  </si>
  <si>
    <t>6324722230_</t>
  </si>
  <si>
    <t>CPVH-CP Khấu hao TS VH / Giấy phép</t>
  </si>
  <si>
    <t>6324722240_</t>
  </si>
  <si>
    <t>CPVH-CP Khấu hao TS VH / Bản quyền, bằng sáng chế</t>
  </si>
  <si>
    <t>6324722250_</t>
  </si>
  <si>
    <t>CPVH-CP Khấu hao TS VH / Quyền sử dụng đất</t>
  </si>
  <si>
    <t>6324722290_</t>
  </si>
  <si>
    <t>CPVH-CP Khấu hao TS VH / Khác</t>
  </si>
  <si>
    <t>6325720100_</t>
  </si>
  <si>
    <t>CPVH-Thuế và phí/Thuế đất</t>
  </si>
  <si>
    <t>6325720200_</t>
  </si>
  <si>
    <t>CPVH-Thuế và phí/Thuế VAT không khấu trừ</t>
  </si>
  <si>
    <t>6325720300_</t>
  </si>
  <si>
    <t>CPVH-Thuế và phí/Thuế trước bạ</t>
  </si>
  <si>
    <t>6325720400_</t>
  </si>
  <si>
    <t>CPVH-Thuế và phí/Thuế Tiêu thụ đặc biệt</t>
  </si>
  <si>
    <t>6325720900_</t>
  </si>
  <si>
    <t>CPVH-Thuế và phí/khác</t>
  </si>
  <si>
    <t>6325720910_</t>
  </si>
  <si>
    <t>Phí, lệ phí Nhà nước</t>
  </si>
  <si>
    <t>6325720920_</t>
  </si>
  <si>
    <t>6325720930_</t>
  </si>
  <si>
    <t>6326710900_</t>
  </si>
  <si>
    <t>CPVH-Chi phí dự phòng</t>
  </si>
  <si>
    <t>6326724200_</t>
  </si>
  <si>
    <t>CPVH-CP dự phòng/Nợ khó đòi</t>
  </si>
  <si>
    <t>6327701180_</t>
  </si>
  <si>
    <t>CPVH-Chi phí Thuê chuyên gia (trọn gói)</t>
  </si>
  <si>
    <t>6327701611_</t>
  </si>
  <si>
    <t>CPVH: CP đào tạo nội bộ - CP giảng viên</t>
  </si>
  <si>
    <t>6327701612_</t>
  </si>
  <si>
    <t>CPVH: CP đào tạo nội bộ - CP teabreak, tài liệu</t>
  </si>
  <si>
    <t>6327701613_</t>
  </si>
  <si>
    <t>CPVH: CP đào tạo nội bộ - CP hoạt động sự kiện</t>
  </si>
  <si>
    <t>6327701614_</t>
  </si>
  <si>
    <t>CPVH: CP đào tạo thuê ngoài - CP đào tạo</t>
  </si>
  <si>
    <t>6327701620_</t>
  </si>
  <si>
    <t>CPVH-CP Tuyển dụng (gồm cả Chi phí cho ứng viên)</t>
  </si>
  <si>
    <t>6327701621_</t>
  </si>
  <si>
    <t>CPVH: CP tuyển dụng - CP thưởng giới thiệu nội bộ</t>
  </si>
  <si>
    <t>6327701622_</t>
  </si>
  <si>
    <t>CPVH: CP tuyển dụng - CP sự kiện</t>
  </si>
  <si>
    <t>6327701623_</t>
  </si>
  <si>
    <t>CPVH: CP tuyển dụng - CP đăng tin</t>
  </si>
  <si>
    <t>6327701624_</t>
  </si>
  <si>
    <t>CPVH: CP tuyển dụng - CP headhunt</t>
  </si>
  <si>
    <t>6327702110_</t>
  </si>
  <si>
    <t>CPVH- đi thuê /thuê địa điểm</t>
  </si>
  <si>
    <t>6327702120_</t>
  </si>
  <si>
    <t>CPVH- đi thuê / nhà ở công vụ</t>
  </si>
  <si>
    <t>6327702121_</t>
  </si>
  <si>
    <t>CPVH: CP đi thuê: Gửi xe</t>
  </si>
  <si>
    <t>6327702130_</t>
  </si>
  <si>
    <t>CPVH- đi thuê / thuê TS, thiết bị</t>
  </si>
  <si>
    <t>6327702140_</t>
  </si>
  <si>
    <t>CPVH- đi thuê / thuê kho</t>
  </si>
  <si>
    <t>6327702190_</t>
  </si>
  <si>
    <t>CPVH- đi thuê / thuê khác</t>
  </si>
  <si>
    <t>6327702210_</t>
  </si>
  <si>
    <t>CPVH-bảo vệ, pccc / dịch vụ bảo vệ</t>
  </si>
  <si>
    <t>6327702310_</t>
  </si>
  <si>
    <t>CPVH- dịch vụ vệ sinh thuê ngoài</t>
  </si>
  <si>
    <t>6327702510_</t>
  </si>
  <si>
    <t>CPVH- bảo trì, sửa chữa / nhà cửa, vật KT</t>
  </si>
  <si>
    <t>6327702520_</t>
  </si>
  <si>
    <t>CPVH- bảo trì, sửa chữa /máy móc, thiết bị</t>
  </si>
  <si>
    <t>6327702530_</t>
  </si>
  <si>
    <t>CPVH- bảo trì, sửa chữa / PT vận tải thường xuyên</t>
  </si>
  <si>
    <t>6327702531_</t>
  </si>
  <si>
    <t>CPVH- bảo trì, sửa chữa / PT vận tải đột xuất</t>
  </si>
  <si>
    <t>6327702532_</t>
  </si>
  <si>
    <t>CPVH- bảo trì, sửa chữa / PT vận tải lớn</t>
  </si>
  <si>
    <t>6327702533_</t>
  </si>
  <si>
    <t>CPVH- bảo trì, sửa chữa / Tbị CNTT trên xe</t>
  </si>
  <si>
    <t>6327702534_</t>
  </si>
  <si>
    <t>CPVH- bảo trì, sửa chữa /Thân vỏ xe</t>
  </si>
  <si>
    <t>6327702540_</t>
  </si>
  <si>
    <t>CPVH- bảo trì, sửa chữa / phần mềm</t>
  </si>
  <si>
    <t>6327702550_</t>
  </si>
  <si>
    <t>CPVH- bảo trì, sửa chữa / thiết bị VP</t>
  </si>
  <si>
    <t>6327702590_</t>
  </si>
  <si>
    <t>CPVH- bảo trì, sửa chữa / khác</t>
  </si>
  <si>
    <t>6327702810_</t>
  </si>
  <si>
    <t>CPVH-CQMT/Dịch vụ thuê ngoài</t>
  </si>
  <si>
    <t>6327702820_</t>
  </si>
  <si>
    <t>CPVH- CQMT/ Xử lý nước thải, chất thải</t>
  </si>
  <si>
    <t>6327703011_</t>
  </si>
  <si>
    <t>CPVH-CNTT / Internet, điện thoại, đường truyền</t>
  </si>
  <si>
    <t>6327703012_</t>
  </si>
  <si>
    <t>CPVH-CNTT thuê ngoài</t>
  </si>
  <si>
    <t>6327703013_</t>
  </si>
  <si>
    <t>CPVH-CNTT/account, license</t>
  </si>
  <si>
    <t>6327703014_</t>
  </si>
  <si>
    <t>CPVH-CNTT/CP vận hành : Chi phí thuê hạ tầng CNTT</t>
  </si>
  <si>
    <t>6327703015_</t>
  </si>
  <si>
    <t>CPVH- CNTT/CP đi thuê/ hosting/cload/phần mềm</t>
  </si>
  <si>
    <t>6327703019_</t>
  </si>
  <si>
    <t>CPVH-Dịch vụ CNTT khác</t>
  </si>
  <si>
    <t>6327703120_</t>
  </si>
  <si>
    <t>CPVH-CP vận chuyển / vận chuyển nhân viên</t>
  </si>
  <si>
    <t>6327703130_</t>
  </si>
  <si>
    <t>CPVH-CP vận chuyển / vận chuyển hàng hóa</t>
  </si>
  <si>
    <t>6327708100_</t>
  </si>
  <si>
    <t>CPVH-CP kiểm toán</t>
  </si>
  <si>
    <t>6327708200_</t>
  </si>
  <si>
    <t>CPVH-Phí tư vấn</t>
  </si>
  <si>
    <t>6327708300_</t>
  </si>
  <si>
    <t>CPVH-Phí kiểm định / thẩm định</t>
  </si>
  <si>
    <t>6327708310_</t>
  </si>
  <si>
    <t>CPVH-Phí kiểm định /đăng kiểm xe</t>
  </si>
  <si>
    <t>6327708400_</t>
  </si>
  <si>
    <t>CPVH- Phí quảng cáo – truyền thông</t>
  </si>
  <si>
    <t>6327708900_</t>
  </si>
  <si>
    <t>CPVH-Phí tư vấn khác</t>
  </si>
  <si>
    <t>6327709210_</t>
  </si>
  <si>
    <t>CPVH-CPVH / công tác / CP đi lại</t>
  </si>
  <si>
    <t>6327709220_</t>
  </si>
  <si>
    <t>CPVH-CPVH / công tác / phòng ở</t>
  </si>
  <si>
    <t>6327709230_</t>
  </si>
  <si>
    <t>CPVH-CPVH / công tác / công tác phí và CP khác</t>
  </si>
  <si>
    <t>6327709610_</t>
  </si>
  <si>
    <t>CPVH-CP chung / bảo hiểm / bảo hiểm tài sản</t>
  </si>
  <si>
    <t>6327709620_</t>
  </si>
  <si>
    <t>CPVH-CP chung / bảo hiểm / rủi ro kinh doanh</t>
  </si>
  <si>
    <t>6327709630_</t>
  </si>
  <si>
    <t>CPVH-CP chung / bảo hiểm / trách nhiệm dân sự xe</t>
  </si>
  <si>
    <t>6327709640_</t>
  </si>
  <si>
    <t>CPVH-CP chung / bảo hiểm / BH tự nguyện xe</t>
  </si>
  <si>
    <t>6327709650_</t>
  </si>
  <si>
    <t>CPVH-CP chung / bảo hiểm / BH trạm sạc</t>
  </si>
  <si>
    <t>6327709660_</t>
  </si>
  <si>
    <t>CPVH-CP chung / bảo hiểm / BH tai nạn hành khách</t>
  </si>
  <si>
    <t>6328703020_</t>
  </si>
  <si>
    <t>CPVH-CP CNTT / phần mềm</t>
  </si>
  <si>
    <t>6328703090_</t>
  </si>
  <si>
    <t>CPVH-CP CNTT / Khác</t>
  </si>
  <si>
    <t>6328709101_</t>
  </si>
  <si>
    <t>CPVH-CP chung / VP / VP phẩm, mực in, photo</t>
  </si>
  <si>
    <t>6328709102_</t>
  </si>
  <si>
    <t>CPVH-CP chung / VP / nhu yếu phẩm (trà, café…)</t>
  </si>
  <si>
    <t>6328709103_</t>
  </si>
  <si>
    <t>CPVH-CP chung / VP / CPN, dịch,sách báo,dịch thuật</t>
  </si>
  <si>
    <t>6328709104_</t>
  </si>
  <si>
    <t>CPVH-CP chung / VP / Taxi và CP VP Khác</t>
  </si>
  <si>
    <t>6328709105_</t>
  </si>
  <si>
    <t>CPVH-Chi phí Tài liệu, in ấn</t>
  </si>
  <si>
    <t>6328709106_</t>
  </si>
  <si>
    <t>CPVH-CP in vé, tem thẻ xe bus</t>
  </si>
  <si>
    <t>6328709107_</t>
  </si>
  <si>
    <t>CPVH-CP thuê máy POS</t>
  </si>
  <si>
    <t>6328709300_</t>
  </si>
  <si>
    <t>CPVH-CP ngoại giao, tiếp khách</t>
  </si>
  <si>
    <t>6328709400_</t>
  </si>
  <si>
    <t>CPVH-CP tài trợ, ủng hộ,từ thiện</t>
  </si>
  <si>
    <t>6328709500_</t>
  </si>
  <si>
    <t>CPVH-CP chung / dịch vụ ngân hàng</t>
  </si>
  <si>
    <t>6328709700_</t>
  </si>
  <si>
    <t>CPVH-CP chung / hội nghị hội thảo</t>
  </si>
  <si>
    <t>6328709800_</t>
  </si>
  <si>
    <t>CPVH-CP chung / CP R&amp;D</t>
  </si>
  <si>
    <t>6328709900_</t>
  </si>
  <si>
    <t>CPVH-CP chung / khác</t>
  </si>
  <si>
    <t>6328709910_</t>
  </si>
  <si>
    <t>CPVH-CP chung /phạt,đền bù trách nhiệm</t>
  </si>
  <si>
    <t>6328709920_</t>
  </si>
  <si>
    <t>CPVH-CP chung /thanh lý tài sản</t>
  </si>
  <si>
    <t>6328721100_</t>
  </si>
  <si>
    <t>CPVH-CP phân bổ/Phí quản lý TĐ</t>
  </si>
  <si>
    <t>6328721300_</t>
  </si>
  <si>
    <t>CPVH-CP phân bổ/ CP trước hoạt động</t>
  </si>
  <si>
    <t>6328721900_</t>
  </si>
  <si>
    <t>CPVH-CP phân bổ/ khác</t>
  </si>
  <si>
    <t>6351100000_</t>
  </si>
  <si>
    <t>Chi phí lãi vay ngắn hạn</t>
  </si>
  <si>
    <t>6351200000_</t>
  </si>
  <si>
    <t>Ch phí lãi vay dài hạn</t>
  </si>
  <si>
    <t>6352723800_</t>
  </si>
  <si>
    <t>Chi phí phát hành trái phiếu</t>
  </si>
  <si>
    <t>6353723410_</t>
  </si>
  <si>
    <t>Lỗ chênh lệch tỷ giá phát sinh trong kỳ</t>
  </si>
  <si>
    <t>6354723410_</t>
  </si>
  <si>
    <t>Lỗ chênh lệch tỷ giá do đánh giá lại</t>
  </si>
  <si>
    <t>6354723420_</t>
  </si>
  <si>
    <t>6355723500_</t>
  </si>
  <si>
    <t>Lỗ do bán các loại chứng khoán/các khoản đầu tư</t>
  </si>
  <si>
    <t>6356723700_</t>
  </si>
  <si>
    <t>Chiết khấu thanh toán cho người mua</t>
  </si>
  <si>
    <t>6357000000_</t>
  </si>
  <si>
    <t>Lỗ do đánh giá lại giá trị hợp lý của khoản đầu tư</t>
  </si>
  <si>
    <t>6358000000_</t>
  </si>
  <si>
    <t>Dự phòng giảm giá các khoản đầu tư</t>
  </si>
  <si>
    <t>6358724400_</t>
  </si>
  <si>
    <t>6359723900_</t>
  </si>
  <si>
    <t>Chi phí tài chính khác</t>
  </si>
  <si>
    <t>6411701111_</t>
  </si>
  <si>
    <t>CPBH: CP nhân sự - CP lương chính</t>
  </si>
  <si>
    <t>6411701112_</t>
  </si>
  <si>
    <t>NVBH-CP NV / Lương / Lương ngoài giờ</t>
  </si>
  <si>
    <t>6411701113_</t>
  </si>
  <si>
    <t>NVBH-CP NV / Lương / Lương thời vụ</t>
  </si>
  <si>
    <t>6411701114_</t>
  </si>
  <si>
    <t>NVBH-CP NV / Lương / Lương tháng 13</t>
  </si>
  <si>
    <t>6411701115_</t>
  </si>
  <si>
    <t>NVBH-CP NV / Lương/ Lương chuyên gia</t>
  </si>
  <si>
    <t>6411701116_</t>
  </si>
  <si>
    <t>NVBH-CP NV / Lương / Lương khoán</t>
  </si>
  <si>
    <t>6411701210_</t>
  </si>
  <si>
    <t>NVBH-CP NV / PC / Nhà ở, xăng xe</t>
  </si>
  <si>
    <t>6411701220_</t>
  </si>
  <si>
    <t>NVBH-CP NV / PC / Ăn ca</t>
  </si>
  <si>
    <t>6411701290_</t>
  </si>
  <si>
    <t>NVBH-CP NV / PC / Khác</t>
  </si>
  <si>
    <t>6411701310_</t>
  </si>
  <si>
    <t>NVBH-CP NV / BH xã hội</t>
  </si>
  <si>
    <t>6411701311_</t>
  </si>
  <si>
    <t>NVBH-CP NV / BHTNLĐ- Bệnh nghề nghiệp</t>
  </si>
  <si>
    <t>6411701320_</t>
  </si>
  <si>
    <t>NVBH-CP NV / BH y tế</t>
  </si>
  <si>
    <t>6411701330_</t>
  </si>
  <si>
    <t>NVBH-CP NV / BH thất nghiệp</t>
  </si>
  <si>
    <t>6411701340_</t>
  </si>
  <si>
    <t>NVBH-CP NV / Quỹ công đoàn</t>
  </si>
  <si>
    <t>6411701410_</t>
  </si>
  <si>
    <t>NVBH-CP NV / PL / PL cố định</t>
  </si>
  <si>
    <t>6411701420_</t>
  </si>
  <si>
    <t>NVBH-CP NV / PL / PL Vinmec</t>
  </si>
  <si>
    <t>6411701430_</t>
  </si>
  <si>
    <t>NVBH-CP NV / PL / PL VinPearl</t>
  </si>
  <si>
    <t>6411701440_</t>
  </si>
  <si>
    <t>NVBH-CP NV / PL / PL Vinschool</t>
  </si>
  <si>
    <t>6411701450_</t>
  </si>
  <si>
    <t>NVBH-CP NV / PL / PL Vinfast</t>
  </si>
  <si>
    <t>6411701460_</t>
  </si>
  <si>
    <t>NVBH-CP NV / PL / Khám chữa bệnh</t>
  </si>
  <si>
    <t>6411701470_</t>
  </si>
  <si>
    <t>NVBH-CP NV / PL / Bảo hiểm không bắt buộc</t>
  </si>
  <si>
    <t>6411701480_</t>
  </si>
  <si>
    <t>NVBH-CP NV / PL / nghỉ mát, teambuilding</t>
  </si>
  <si>
    <t>6411701490_</t>
  </si>
  <si>
    <t>NVBH-CP NV / PL / phúc lợi khác</t>
  </si>
  <si>
    <t>6411701510_</t>
  </si>
  <si>
    <t>NVBH-Khen thưởng</t>
  </si>
  <si>
    <t>6411701520_</t>
  </si>
  <si>
    <t>NVBH-Thưởng thành tích cuối năm</t>
  </si>
  <si>
    <t>6411701590_</t>
  </si>
  <si>
    <t>NVBH-Thưởng khác</t>
  </si>
  <si>
    <t>6411701610_</t>
  </si>
  <si>
    <t>NVBH-CP NV / Đào tạo thuê ngoài</t>
  </si>
  <si>
    <t>6411701632_</t>
  </si>
  <si>
    <t>NVBH-CP NV / Tuyển dụng / Tuyển dụng qua headhunt</t>
  </si>
  <si>
    <t>6411701639_</t>
  </si>
  <si>
    <t>NVBH-CP NV / Tuyển dụng / Khác</t>
  </si>
  <si>
    <t>6411701910_</t>
  </si>
  <si>
    <t>NVBH-CP NV / Khác / Đồng phục</t>
  </si>
  <si>
    <t>6411701990_</t>
  </si>
  <si>
    <t>NVBH-CP NV / Khác</t>
  </si>
  <si>
    <t>6411706200_</t>
  </si>
  <si>
    <t>CPBH: CP nhân sự - CP thưởng theo KPI</t>
  </si>
  <si>
    <t>6411709130_</t>
  </si>
  <si>
    <t>Đồ uống cho NLĐ</t>
  </si>
  <si>
    <t>6412702220_</t>
  </si>
  <si>
    <t>CPBH-bảo vệ, pccc/vật tư vật dụng</t>
  </si>
  <si>
    <t>6412702320_</t>
  </si>
  <si>
    <t>CPBH-vật tư tiêu hao vệ sinh</t>
  </si>
  <si>
    <t>6412702450_</t>
  </si>
  <si>
    <t>CPBH-năng lượng &amp; nhiên liệu / nước</t>
  </si>
  <si>
    <t>6412702460_</t>
  </si>
  <si>
    <t>CPBH-năng lượng &amp; nhiên liệu / điện</t>
  </si>
  <si>
    <t>6412702470_</t>
  </si>
  <si>
    <t>CPBH-năng lượng&amp;nhiên liệu /xăng, dầu</t>
  </si>
  <si>
    <t>6412702490_</t>
  </si>
  <si>
    <t>CPBH-năng lượng&amp;nhiên liệu /khác</t>
  </si>
  <si>
    <t>6413702730_</t>
  </si>
  <si>
    <t>CPBH-CCDC văn phòng</t>
  </si>
  <si>
    <t>6413702790_</t>
  </si>
  <si>
    <t>CPBH-CCDC khác</t>
  </si>
  <si>
    <t>6414722110_</t>
  </si>
  <si>
    <t>CPBH-CP Khấu hao TS HH / Nhà cửa, vật kiến trúc</t>
  </si>
  <si>
    <t>6414722120_</t>
  </si>
  <si>
    <t>CPBH-CP Khấu hao TS HH / Máy móc thiết bị</t>
  </si>
  <si>
    <t>6414722130_</t>
  </si>
  <si>
    <t>CPBH-CP Khấu hao TS HH / Phương tiện vận tải TD</t>
  </si>
  <si>
    <t>6414722150_</t>
  </si>
  <si>
    <t>CPBH-CP Khấu hao TS HH / Thiết bị dụng cụ quản lý</t>
  </si>
  <si>
    <t>6414722160_</t>
  </si>
  <si>
    <t>CPBH-CP Khấu hao TS HH / Cây lâu năm</t>
  </si>
  <si>
    <t>6414722190_</t>
  </si>
  <si>
    <t>CPBH-CP Khấu hao TS HH / Khác</t>
  </si>
  <si>
    <t>6414722210_</t>
  </si>
  <si>
    <t>CPBH-CP Khấu hao TS VH / Phần mềm</t>
  </si>
  <si>
    <t>6414722220_</t>
  </si>
  <si>
    <t>CPBH-CP Khấu hao TS VH / Nhãn hiệu hàng hóa</t>
  </si>
  <si>
    <t>6414722230_</t>
  </si>
  <si>
    <t>CPBH-CP Khấu hao TS VH / Giấy phép</t>
  </si>
  <si>
    <t>6414722240_</t>
  </si>
  <si>
    <t>CPBH-CP Khấu hao TS VH / Bản quyền, bằng sáng chế</t>
  </si>
  <si>
    <t>6414722250_</t>
  </si>
  <si>
    <t>CPBH-CP Khấu hao TS VH / Quyền sử dụng đất</t>
  </si>
  <si>
    <t>6414722290_</t>
  </si>
  <si>
    <t>CPBH-CP Khấu hao TS VH / Khác</t>
  </si>
  <si>
    <t>6417702120_</t>
  </si>
  <si>
    <t>CPBH-đi thuê / nhà ở công vụ</t>
  </si>
  <si>
    <t>6417702130_</t>
  </si>
  <si>
    <t>CPBH-đi thuê / thuê TS, thiết bị</t>
  </si>
  <si>
    <t>6417702140_</t>
  </si>
  <si>
    <t>CPBH-đi thuê / thuê kho</t>
  </si>
  <si>
    <t>6417702190_</t>
  </si>
  <si>
    <t>CPBH-đi thuê / thuê khác</t>
  </si>
  <si>
    <t>6417702210_</t>
  </si>
  <si>
    <t>CPBH-bảo vệ, pccc / dịch vụ bảo vệ</t>
  </si>
  <si>
    <t>6417702310_</t>
  </si>
  <si>
    <t>CPBH-dịch vụ thuê ngoài</t>
  </si>
  <si>
    <t>6417702510_</t>
  </si>
  <si>
    <t>CPBH-bảo trì, sửa chữa / nhà cửa, vật KT</t>
  </si>
  <si>
    <t>6417702520_</t>
  </si>
  <si>
    <t>CPBH-bảo trì, sửa chữa / máy móc,thiết bị</t>
  </si>
  <si>
    <t>6417702530_</t>
  </si>
  <si>
    <t>CPBH-bảo trì, sửa chữa / PT vận tải</t>
  </si>
  <si>
    <t>6417702540_</t>
  </si>
  <si>
    <t>CPBH-bảo trì, sửa chữa / phần mềm</t>
  </si>
  <si>
    <t>6417702550_</t>
  </si>
  <si>
    <t>CPBH-bảo trì, sửa chữa / thiết bị VP</t>
  </si>
  <si>
    <t>6417702590_</t>
  </si>
  <si>
    <t>CPBH-bảo trì, sửa chữa / khác</t>
  </si>
  <si>
    <t>6417703011_</t>
  </si>
  <si>
    <t>CPBH-CNTT / Internet, điện thoại, đường truyền</t>
  </si>
  <si>
    <t>6417703012_</t>
  </si>
  <si>
    <t>CPBH-CNTT thuê ngoài</t>
  </si>
  <si>
    <t>6417703019_</t>
  </si>
  <si>
    <t>CPBH-Dịch vụ CNTT khác</t>
  </si>
  <si>
    <t>6417703110_</t>
  </si>
  <si>
    <t>CPBH /vận chuyển/thuê xe /vận chuyển HH</t>
  </si>
  <si>
    <t>6417708200_</t>
  </si>
  <si>
    <t>CPBH-Phí tư vấn</t>
  </si>
  <si>
    <t>6417708300_</t>
  </si>
  <si>
    <t>Phí kiểm định / thẩm định</t>
  </si>
  <si>
    <t>6417709210_</t>
  </si>
  <si>
    <t>CPBH-công tác / CP đi lại</t>
  </si>
  <si>
    <t>6417709220_</t>
  </si>
  <si>
    <t>CPBH-công tác / phòng ở</t>
  </si>
  <si>
    <t>6417709230_</t>
  </si>
  <si>
    <t>CPBH-công tác / công tác phí và CP khác</t>
  </si>
  <si>
    <t>6417709610_</t>
  </si>
  <si>
    <t>CPBH-CP chung / bảo hiểm / bảo hiểm tài sản</t>
  </si>
  <si>
    <t>6417709620_</t>
  </si>
  <si>
    <t>CPBH-CP chung / bảo hiểm / rủi ro kinh doanh</t>
  </si>
  <si>
    <t>6418702410_</t>
  </si>
  <si>
    <t>6418702420_</t>
  </si>
  <si>
    <t>6418702890_</t>
  </si>
  <si>
    <t>CPBH-CQMT/ Khác</t>
  </si>
  <si>
    <t>6418703020_</t>
  </si>
  <si>
    <t>CPBH-CNTT / phần mềm</t>
  </si>
  <si>
    <t>6418703090_</t>
  </si>
  <si>
    <t>CPBH-CNTT / Khác</t>
  </si>
  <si>
    <t>6418705300_</t>
  </si>
  <si>
    <t>CPBH-CP hàng hỏng, hủy</t>
  </si>
  <si>
    <t>6418706100_</t>
  </si>
  <si>
    <t>CPBH-Hoa hồng bán hàng</t>
  </si>
  <si>
    <t>6418706200_</t>
  </si>
  <si>
    <t>CPBH-Thưởng theo KPI</t>
  </si>
  <si>
    <t>6418706300_</t>
  </si>
  <si>
    <t>CPBH-CP khuyến mại</t>
  </si>
  <si>
    <t>6418706400_</t>
  </si>
  <si>
    <t>CPBH-Sự kiện xúc tiến thương mại</t>
  </si>
  <si>
    <t>6418706500_</t>
  </si>
  <si>
    <t>CPBH - Tài liệu bán hàng, In ấn</t>
  </si>
  <si>
    <t>6418706900_</t>
  </si>
  <si>
    <t>CPBH-Chi phi bán hàng khác</t>
  </si>
  <si>
    <t>6418707100_</t>
  </si>
  <si>
    <t>CPBH-Marketing Quảng cáo</t>
  </si>
  <si>
    <t>6418707200_</t>
  </si>
  <si>
    <t>CPBH-Chăm sóc KH</t>
  </si>
  <si>
    <t>6418707300_</t>
  </si>
  <si>
    <t>CPBH- Logo, NDTH, website, khác</t>
  </si>
  <si>
    <t>6418707400_</t>
  </si>
  <si>
    <t>CPBH-Hoạt động Marketing khác</t>
  </si>
  <si>
    <t>6418707500_</t>
  </si>
  <si>
    <t>CPBH-Marketing online</t>
  </si>
  <si>
    <t>6418707600_</t>
  </si>
  <si>
    <t>CPBH-Sự kiện Marketing</t>
  </si>
  <si>
    <t>6418707602_</t>
  </si>
  <si>
    <t>CPBH: CP CSKH - Call-center</t>
  </si>
  <si>
    <t>6418707603_</t>
  </si>
  <si>
    <t>CPBH: CP CSKH - Email</t>
  </si>
  <si>
    <t>6418707604_</t>
  </si>
  <si>
    <t>CPBH: CP CSKH - SMS</t>
  </si>
  <si>
    <t>6418709101_</t>
  </si>
  <si>
    <t>CPBH-CP chung / VP / VP phẩm, mực in, photo</t>
  </si>
  <si>
    <t>6418709102_</t>
  </si>
  <si>
    <t>CPBH-CP chung / VP / nhu yếu phẩm (trà, café…)</t>
  </si>
  <si>
    <t>6418709103_</t>
  </si>
  <si>
    <t>CPBH-CP chung / VP / CPN, dịch, sách báo thuật</t>
  </si>
  <si>
    <t>6418709104_</t>
  </si>
  <si>
    <t>CPBH-CP chung / VP / Taxi</t>
  </si>
  <si>
    <t>6418709300_</t>
  </si>
  <si>
    <t>CPBH-Ngoại giao, tiếp khách</t>
  </si>
  <si>
    <t>6418709900_</t>
  </si>
  <si>
    <t>CPBH-CP chung / khác</t>
  </si>
  <si>
    <t>6418721900_</t>
  </si>
  <si>
    <t>CPBH-CP phân bổ/ khác</t>
  </si>
  <si>
    <t>6421701111_</t>
  </si>
  <si>
    <t>NVQL-CP NV / Lương / Lương chính</t>
  </si>
  <si>
    <t>6421701112_</t>
  </si>
  <si>
    <t>NVQL-CP NV / Lương / Lương ngoài giờ</t>
  </si>
  <si>
    <t>6421701113_</t>
  </si>
  <si>
    <t>NVQL-CP NV / Lương / Lương thời vụ</t>
  </si>
  <si>
    <t>6421701114_</t>
  </si>
  <si>
    <t>NVQL-CP NV / Lương / Lương tháng 13</t>
  </si>
  <si>
    <t>6421701115_</t>
  </si>
  <si>
    <t>NVQL-CP NV / Lương/ Lương chuyên gia</t>
  </si>
  <si>
    <t>6421701116_</t>
  </si>
  <si>
    <t>NVQL-CP NV / Lương / Lương khoán</t>
  </si>
  <si>
    <t>6421701210_</t>
  </si>
  <si>
    <t>NVQL-CP NV / PC / Nhà ở, xăng xe</t>
  </si>
  <si>
    <t>6421701220_</t>
  </si>
  <si>
    <t>NVQL-CP NV / PC / Ăn ca</t>
  </si>
  <si>
    <t>6421701290_</t>
  </si>
  <si>
    <t>NVQL-CP NV / PC / Khác</t>
  </si>
  <si>
    <t>6421701310_</t>
  </si>
  <si>
    <t>NVQL-CP NV / BH xã hội</t>
  </si>
  <si>
    <t>6421701311_</t>
  </si>
  <si>
    <t>NVQL-CP NV / BHTNLĐ- Bệnh nghề nghiệp</t>
  </si>
  <si>
    <t>6421701320_</t>
  </si>
  <si>
    <t>NVQL-CP NV / BH y tế</t>
  </si>
  <si>
    <t>6421701330_</t>
  </si>
  <si>
    <t>NVQL-CP NV / BH thất nghiệp</t>
  </si>
  <si>
    <t>6421701340_</t>
  </si>
  <si>
    <t>NVQL-CP NV / Quỹ công đoàn</t>
  </si>
  <si>
    <t>6421701410_</t>
  </si>
  <si>
    <t>NVQL-CP NV / PL / Phúc lợi cố định</t>
  </si>
  <si>
    <t>6421701420_</t>
  </si>
  <si>
    <t>NVQL-CP NV / PL / Phúc lợi Vinmec</t>
  </si>
  <si>
    <t>6421701430_</t>
  </si>
  <si>
    <t>NVQL-CP NV / PL / Phúc lợi  VinPearl</t>
  </si>
  <si>
    <t>6421701440_</t>
  </si>
  <si>
    <t>NVQL-CP NV / PL / Phúc lợi  Vinschool</t>
  </si>
  <si>
    <t>6421701450_</t>
  </si>
  <si>
    <t>NVQL-CP NV / PL / Phúc lợi Vinfast</t>
  </si>
  <si>
    <t>6421701460_</t>
  </si>
  <si>
    <t>NVQL-CP NV / PL / Khám chữa bệnh</t>
  </si>
  <si>
    <t>6421701470_</t>
  </si>
  <si>
    <t>NVQL-CP NV / PL / Bảo hiểm không bắt buộc</t>
  </si>
  <si>
    <t>6421701480_</t>
  </si>
  <si>
    <t>NVQL-CP NV / PL / nghỉ mát</t>
  </si>
  <si>
    <t>6421701490_</t>
  </si>
  <si>
    <t>NVQL-CP NV / PL / phúc lợi khác</t>
  </si>
  <si>
    <t>6421701510_</t>
  </si>
  <si>
    <t>NVQL-Khen thưởng</t>
  </si>
  <si>
    <t>6421701520_</t>
  </si>
  <si>
    <t>NVQL-Thưởng Thành tích  cuối năm</t>
  </si>
  <si>
    <t>6421701590_</t>
  </si>
  <si>
    <t>NVQL-Thưởng khác</t>
  </si>
  <si>
    <t>6421701610_</t>
  </si>
  <si>
    <t>NVQL-CP NV / Đào tạo thuê ngoài</t>
  </si>
  <si>
    <t>6421701632_</t>
  </si>
  <si>
    <t>NVQL-CP NV / Tuyển dụng / Tuyển dụng qua headhunt</t>
  </si>
  <si>
    <t>6421701639_</t>
  </si>
  <si>
    <t>NVQL-CP NV / Tuyển dụng / Khác</t>
  </si>
  <si>
    <t>6421701910_</t>
  </si>
  <si>
    <t>NVQL-CP NV / Khác / Đồng phục</t>
  </si>
  <si>
    <t>6421701990_</t>
  </si>
  <si>
    <t>NVQL-CP NV khác</t>
  </si>
  <si>
    <t>6421706200_</t>
  </si>
  <si>
    <t>CPQL-CP thưởng KPI</t>
  </si>
  <si>
    <t>6421709130_</t>
  </si>
  <si>
    <t>NVQL-Đồ uống cho NLĐ</t>
  </si>
  <si>
    <t>6422702220_</t>
  </si>
  <si>
    <t>CPQL-CP VH/bảo vệ, pccc/vật tư vật dụng</t>
  </si>
  <si>
    <t>6422702320_</t>
  </si>
  <si>
    <t>CPQL-CP VH/vật tư tiêu hao vệ sinh</t>
  </si>
  <si>
    <t>6422702440_</t>
  </si>
  <si>
    <t>CPQL-CP VH/năng lượng&amp;nhiên liệu /gas</t>
  </si>
  <si>
    <t>6422702450_</t>
  </si>
  <si>
    <t>CPQL-CP VH/năng lượng&amp;nhiên liệu /xăng, dầu</t>
  </si>
  <si>
    <t>6422702490_</t>
  </si>
  <si>
    <t>CPQL-CP VH/năng lượng&amp;nhiên liệu /khác</t>
  </si>
  <si>
    <t>6423702711_</t>
  </si>
  <si>
    <t>CPQL - CP CCDC (phân bổ)</t>
  </si>
  <si>
    <t>6423702713_</t>
  </si>
  <si>
    <t>CPQL- CP CCDC(không phân bổ)</t>
  </si>
  <si>
    <t>6423702730_</t>
  </si>
  <si>
    <t>CPQL-CCDC văn phòng</t>
  </si>
  <si>
    <t>6423702790_</t>
  </si>
  <si>
    <t>CPQL- CCDC khác</t>
  </si>
  <si>
    <t>6424722110_</t>
  </si>
  <si>
    <t>CPQL-CP Khấu hao TS HH / Nhà cửa, vật kiến trúc</t>
  </si>
  <si>
    <t>6424722120_</t>
  </si>
  <si>
    <t>CPQL-CP Khấu hao TS HH / Máy móc thiết bị</t>
  </si>
  <si>
    <t>6424722130_</t>
  </si>
  <si>
    <t>CPQL-CP Khấu hao TS HH / Phương tiện vận tải TD</t>
  </si>
  <si>
    <t>6424722150_</t>
  </si>
  <si>
    <t>CPQL-CP Khấu hao TS HH / Thiết bị dụng cụ quản lý</t>
  </si>
  <si>
    <t>6424722160_</t>
  </si>
  <si>
    <t>CPQL-CP Khấu hao TS HH / Cây lâu năm</t>
  </si>
  <si>
    <t>6424722190_</t>
  </si>
  <si>
    <t>CPQL-CP Khấu hao TS HH / Khác</t>
  </si>
  <si>
    <t>6424722210_</t>
  </si>
  <si>
    <t>CPQL-CP Khấu hao TS VH / Phần mềm</t>
  </si>
  <si>
    <t>6424722220_</t>
  </si>
  <si>
    <t>CPQL-CP Khấu hao TS VH / Nhãn hiệu hàng hóa</t>
  </si>
  <si>
    <t>6424722230_</t>
  </si>
  <si>
    <t>CPQL-CP Khấu hao TS VH / Giấy phép</t>
  </si>
  <si>
    <t>6424722240_</t>
  </si>
  <si>
    <t>CPQL-CP Khấu hao TS VH / Bản quyền, bằng sáng chế</t>
  </si>
  <si>
    <t>6424722250_</t>
  </si>
  <si>
    <t>CPQL-CP Khấu hao TS VH / Quyền sử dụng đất</t>
  </si>
  <si>
    <t>6424722290_</t>
  </si>
  <si>
    <t>CPQL-CP Khấu hao TS VH / Khác</t>
  </si>
  <si>
    <t>6425720100_</t>
  </si>
  <si>
    <t>CPQL-Thuế và phí/Thuế đất</t>
  </si>
  <si>
    <t>6425720200_</t>
  </si>
  <si>
    <t>CPQL-Thuế và phí/Thuế VAT không khấu trừ</t>
  </si>
  <si>
    <t>6425720300_</t>
  </si>
  <si>
    <t>CPQL-Thuế và phí/Thuế trước bạ</t>
  </si>
  <si>
    <t>6425720400_</t>
  </si>
  <si>
    <t>CPQL-Thuế và phí/Thuế Tiêu thụ đặc biệt</t>
  </si>
  <si>
    <t>6425720900_</t>
  </si>
  <si>
    <t>CPQL-Thuế và phí/khác</t>
  </si>
  <si>
    <t>6425720910_</t>
  </si>
  <si>
    <t>6426710900_</t>
  </si>
  <si>
    <t>Chi phí dự phòng</t>
  </si>
  <si>
    <t>6426724200_</t>
  </si>
  <si>
    <t>CPQL-CP dự phòng/Nợ khó đòi</t>
  </si>
  <si>
    <t>6427701180_</t>
  </si>
  <si>
    <t>Chi phí Thuê chuyên gia (trọn gói)</t>
  </si>
  <si>
    <t>6427701611_</t>
  </si>
  <si>
    <t>CPQL: CP đào tạo nội bộ - CP giảng viên</t>
  </si>
  <si>
    <t>6427701612_</t>
  </si>
  <si>
    <t>CPQL: CP đào tạo nội bộ - CP teabreak, tài liệu</t>
  </si>
  <si>
    <t>6427701613_</t>
  </si>
  <si>
    <t>CPQL: CP đào tạo nội bộ - CP hoạt động sự kiện</t>
  </si>
  <si>
    <t>6427701614_</t>
  </si>
  <si>
    <t>CPQL: CP đào tạo thuê ngoài - CP đào tạo</t>
  </si>
  <si>
    <t>6427701620_</t>
  </si>
  <si>
    <t>Chi phí Tuyển dụng (gồm cả Chi phí cho ứng viên)</t>
  </si>
  <si>
    <t>6427701621_</t>
  </si>
  <si>
    <t>CPQL: CP tuyển dụng - CP thưởng giới thiệu nội bộ</t>
  </si>
  <si>
    <t>6427701622_</t>
  </si>
  <si>
    <t>CPQL: CP tuyển dụng - CP sự kiện</t>
  </si>
  <si>
    <t>6427701623_</t>
  </si>
  <si>
    <t>CPQL: CP tuyển dụng - CP đăng tin</t>
  </si>
  <si>
    <t>6427701624_</t>
  </si>
  <si>
    <t>CPQL: CP tuyển dụng - CP headhunt</t>
  </si>
  <si>
    <t>6427702110_</t>
  </si>
  <si>
    <t>CPQL- đi thuê / văn phòng kinh doanh</t>
  </si>
  <si>
    <t>6427702120_</t>
  </si>
  <si>
    <t>CPQL- đi thuê / nhà ở công vụ</t>
  </si>
  <si>
    <t>6427702121_</t>
  </si>
  <si>
    <t>CPQL: CP đi thuê: Gửi xe</t>
  </si>
  <si>
    <t>6427702130_</t>
  </si>
  <si>
    <t>CPQL- đi thuê / thuê TS, thiết bị</t>
  </si>
  <si>
    <t>6427702140_</t>
  </si>
  <si>
    <t>CPQL- đi thuê / thuê kho</t>
  </si>
  <si>
    <t>6427702190_</t>
  </si>
  <si>
    <t>CPQL- đi thuê / thuê khác</t>
  </si>
  <si>
    <t>6427702210_</t>
  </si>
  <si>
    <t>CPQL-bảo vệ, pccc / dịch vụ bảo vệ</t>
  </si>
  <si>
    <t>6427702310_</t>
  </si>
  <si>
    <t>CPQL- dịch vụ vệ sinh thuê ngoài</t>
  </si>
  <si>
    <t>6427702510_</t>
  </si>
  <si>
    <t>CPQL- bảo trì, sửa chữa / nhà cửa, vật KT</t>
  </si>
  <si>
    <t>6427702520_</t>
  </si>
  <si>
    <t>CPQL- bảo trì, sửa chữa /máy móc, thiết bị</t>
  </si>
  <si>
    <t>6427702530_</t>
  </si>
  <si>
    <t>CPQL- bảo trì, sửa chữa / PT vận tải</t>
  </si>
  <si>
    <t>6427702540_</t>
  </si>
  <si>
    <t>CPQL- bảo trì, sửa chữa / phần mềm</t>
  </si>
  <si>
    <t>6427702550_</t>
  </si>
  <si>
    <t>CPQL- bảo trì, sửa chữa / thiết bị VP</t>
  </si>
  <si>
    <t>6427702590_</t>
  </si>
  <si>
    <t>CPQL- bảo trì, sửa chữa / khác</t>
  </si>
  <si>
    <t>6427702810_</t>
  </si>
  <si>
    <t>CPQL-CQMT/Dịch vụ thuê ngoài</t>
  </si>
  <si>
    <t>6427702820_</t>
  </si>
  <si>
    <t>CPQL- CQMT/ Xử lý nước thải, chất thải</t>
  </si>
  <si>
    <t>6427703011_</t>
  </si>
  <si>
    <t>CPQL-CNTT / Internet, điện thoại, đường truyền</t>
  </si>
  <si>
    <t>6427703012_</t>
  </si>
  <si>
    <t>CPQL-CNTT thuê ngoài</t>
  </si>
  <si>
    <t>6427703013_</t>
  </si>
  <si>
    <t>CPQL-CNTT/account, license</t>
  </si>
  <si>
    <t>6427703014_</t>
  </si>
  <si>
    <t>CPQL-CNTT/CP vận hành : Chi phí thuê hạ tầng CNTT</t>
  </si>
  <si>
    <t>6427703015_</t>
  </si>
  <si>
    <t>CPQL- CNTT/CP đi thuê/ hosting/cload/phần mềm</t>
  </si>
  <si>
    <t>6427703019_</t>
  </si>
  <si>
    <t>CPQL-Dịch vụ CNTT khác</t>
  </si>
  <si>
    <t>6427703120_</t>
  </si>
  <si>
    <t>CPQL-CP vận chuyển / vận chuyển nhân viên</t>
  </si>
  <si>
    <t>6427703130_</t>
  </si>
  <si>
    <t>CPQL-CP vận chuyển / vận chuyển hàng hóa</t>
  </si>
  <si>
    <t>6427708100_</t>
  </si>
  <si>
    <t>CPQL-CP kiểm toán</t>
  </si>
  <si>
    <t>6427708200_</t>
  </si>
  <si>
    <t>CPQL-Phí tư vấn</t>
  </si>
  <si>
    <t>6427708300_</t>
  </si>
  <si>
    <t>CPQL-Phí kiểm định / thẩm định</t>
  </si>
  <si>
    <t>6427708400_</t>
  </si>
  <si>
    <t>CPQL- Phí quảng cáo – truyền thông</t>
  </si>
  <si>
    <t>6427708900_</t>
  </si>
  <si>
    <t>CPQL-Phí tư vấn khác</t>
  </si>
  <si>
    <t>6427709210_</t>
  </si>
  <si>
    <t>CPQL-CPQL / công tác / CP đi lại</t>
  </si>
  <si>
    <t>6427709220_</t>
  </si>
  <si>
    <t>CPQL-CPQL / công tác / phòng ở</t>
  </si>
  <si>
    <t>6427709230_</t>
  </si>
  <si>
    <t>CPQL-CPQL / công tác / công tác phí và CP khác</t>
  </si>
  <si>
    <t>6427709610_</t>
  </si>
  <si>
    <t>CPQL-CP chung / bảo hiểm / bảo hiểm tài sản</t>
  </si>
  <si>
    <t>6427709620_</t>
  </si>
  <si>
    <t>CPQL-CP chung / bảo hiểm / rủi ro kinh doanh</t>
  </si>
  <si>
    <t>6428702410_</t>
  </si>
  <si>
    <t>CPQL-CP năng lượng &amp; nhiên liệu / nước</t>
  </si>
  <si>
    <t>6428702420_</t>
  </si>
  <si>
    <t>CPQL-CP năng lượng &amp; nhiên liệu / điện</t>
  </si>
  <si>
    <t>6428703020_</t>
  </si>
  <si>
    <t>CPQL-CP CNTT / phần mềm</t>
  </si>
  <si>
    <t>6428703090_</t>
  </si>
  <si>
    <t>CPQL-CP CNTT / Khác</t>
  </si>
  <si>
    <t>6428709101_</t>
  </si>
  <si>
    <t>CPQL-CP chung / VP / VP phẩm, mực in, photo</t>
  </si>
  <si>
    <t>6428709102_</t>
  </si>
  <si>
    <t>CPQL-CP chung / VP / nhu yếu phẩm (trà, café…)</t>
  </si>
  <si>
    <t>6428709103_</t>
  </si>
  <si>
    <t>CPQL-CP chung / VP / CPN, dịch,sách báo,dịch thuật</t>
  </si>
  <si>
    <t>6428709104_</t>
  </si>
  <si>
    <t>CPQL-CP chung / VP / Taxi và CP VP Khác</t>
  </si>
  <si>
    <t>6428709105_</t>
  </si>
  <si>
    <t>CPQL-Chi phí Tài liệu, in ấn</t>
  </si>
  <si>
    <t>6428709300_</t>
  </si>
  <si>
    <t>CPQL-CP ngoại giao, tiếp khách</t>
  </si>
  <si>
    <t>6428709400_</t>
  </si>
  <si>
    <t>CPQL-CP tài trợ, ủng hộ,từ thiện</t>
  </si>
  <si>
    <t>6428709500_</t>
  </si>
  <si>
    <t>CPQL-CP chung / dịch vụ ngân hàng</t>
  </si>
  <si>
    <t>6428709700_</t>
  </si>
  <si>
    <t>CPQL-CP chung / hội nghị hội thảo</t>
  </si>
  <si>
    <t>6428709800_</t>
  </si>
  <si>
    <t>CPQL-CP chung / CP R&amp;D</t>
  </si>
  <si>
    <t>6428709900_</t>
  </si>
  <si>
    <t>CPQL-CP chung / khác</t>
  </si>
  <si>
    <t>6428721100_</t>
  </si>
  <si>
    <t>CPQL-CP phân bổ/Phí quản lý TĐ</t>
  </si>
  <si>
    <t>6428721300_</t>
  </si>
  <si>
    <t>CPQL-CP phân bổ/ CP trước hoạt động</t>
  </si>
  <si>
    <t>6428721900_</t>
  </si>
  <si>
    <t>CPQL-CP phân bổ/ khác</t>
  </si>
  <si>
    <t>7111599200_</t>
  </si>
  <si>
    <t>Thu phạt bồi thường</t>
  </si>
  <si>
    <t>7111599800_</t>
  </si>
  <si>
    <t>Thu nhập khác-được thưởng, bồi thường</t>
  </si>
  <si>
    <t>7112599100_</t>
  </si>
  <si>
    <t>Thu nhập khác-Lãi thanh lý tài sản</t>
  </si>
  <si>
    <t>7112599500_</t>
  </si>
  <si>
    <t>Thu nhập khác-TN từ bán bản quyền</t>
  </si>
  <si>
    <t>7112599600_</t>
  </si>
  <si>
    <t>TN khác-Từ nhượng quyền thương hiệu, nhãn hiệu TM</t>
  </si>
  <si>
    <t>7113000000_</t>
  </si>
  <si>
    <t>Thu nhập khác - hoàn nhập dự phòng kế toán</t>
  </si>
  <si>
    <t>7114599400_</t>
  </si>
  <si>
    <t>Thu nhập khác-Thu nhập khác-Nợ khó đòi đã xử lý</t>
  </si>
  <si>
    <t>7115599820_</t>
  </si>
  <si>
    <t>Thu nhập khác/Tài trợ từ đối tác</t>
  </si>
  <si>
    <t>7118000000_</t>
  </si>
  <si>
    <t>Thu nhập khác/Xử lý chênh lệch công nợ nhỏ lẻ</t>
  </si>
  <si>
    <t>7119000000_</t>
  </si>
  <si>
    <t>Thu nhập khác/Khác</t>
  </si>
  <si>
    <t>7119599200_</t>
  </si>
  <si>
    <t>Thu nhập khác-TN khác-thu phạt hợp đồng</t>
  </si>
  <si>
    <t>7119599300_</t>
  </si>
  <si>
    <t>Thu nhập khác-lãi CL đánh giá lại TS góp vốn</t>
  </si>
  <si>
    <t>7119599700_</t>
  </si>
  <si>
    <t>Thu nhập khác-Thu từ phí quản lý dự án</t>
  </si>
  <si>
    <t>7119599900_</t>
  </si>
  <si>
    <t>Thu nhập khác-Thu nhập khác</t>
  </si>
  <si>
    <t>7119599905_</t>
  </si>
  <si>
    <t>Chênh lệch thừa tiền thu theo giao dịch POS</t>
  </si>
  <si>
    <t>8111000000_</t>
  </si>
  <si>
    <t>Chi phí khác/Bị phạt, bồi thường</t>
  </si>
  <si>
    <t>8111725200_</t>
  </si>
  <si>
    <t>CP khác-bồi thường, bị phạt</t>
  </si>
  <si>
    <t>8111725400_</t>
  </si>
  <si>
    <t>Chi phí bị mất, tổn thất</t>
  </si>
  <si>
    <t>8112000000_</t>
  </si>
  <si>
    <t>Chi phí khác/Thanh lý tài sản</t>
  </si>
  <si>
    <t>8112725100_</t>
  </si>
  <si>
    <t>CP khác-thanh lý, nhượng bán TSCĐ</t>
  </si>
  <si>
    <t>8113000000_</t>
  </si>
  <si>
    <t>Chi phí khác/Chi phí tài trợ xã hội, nhân đạo</t>
  </si>
  <si>
    <t>8113709400_</t>
  </si>
  <si>
    <t>CP khác - tài trợ xã hội, nhân đạo</t>
  </si>
  <si>
    <t>8114000000_</t>
  </si>
  <si>
    <t>Chi phí khác/Mất mát, tổn thất</t>
  </si>
  <si>
    <t>8118000000_</t>
  </si>
  <si>
    <t>Chi phí khác/Xử lý chênh lệch công nợ nhỏ lẻ</t>
  </si>
  <si>
    <t>8119000000_</t>
  </si>
  <si>
    <t>Chi phí khác/Khác</t>
  </si>
  <si>
    <t>8119725310_</t>
  </si>
  <si>
    <t>CP khác-xử lý chênh lệch công nợ</t>
  </si>
  <si>
    <t>8119725320_</t>
  </si>
  <si>
    <t>CP khác-xử lý chênh lệch HTK, công nợ</t>
  </si>
  <si>
    <t>8119725900_</t>
  </si>
  <si>
    <t>CP khác-khác</t>
  </si>
  <si>
    <t>8211100000_</t>
  </si>
  <si>
    <t>Chi phí khác/Thuế TNDN hiện hành</t>
  </si>
  <si>
    <t>821_</t>
  </si>
  <si>
    <t>8211726100_</t>
  </si>
  <si>
    <t>Thuế TNDN/hiện hành</t>
  </si>
  <si>
    <t>8212000000_</t>
  </si>
  <si>
    <t>Chi phí khác/Thuế TNDN hoãn lại</t>
  </si>
  <si>
    <t>8212716200_</t>
  </si>
  <si>
    <t>Thuế TNDN/hoãn lại</t>
  </si>
  <si>
    <t>6327702536_</t>
  </si>
  <si>
    <t>CPVH- bảo trì, sửa chữa/ Ắc quy</t>
  </si>
  <si>
    <t>6327702535_</t>
  </si>
  <si>
    <t>CPVH- bảo trì, sửa chữa/ Săm lốp</t>
  </si>
  <si>
    <t>5113140053_</t>
  </si>
  <si>
    <t>Doanh thu bán Pin XMĐ</t>
  </si>
  <si>
    <t>5113140060_</t>
  </si>
  <si>
    <t>6320290000_</t>
  </si>
  <si>
    <t>CPGV-Chênh lệch giá vốn</t>
  </si>
  <si>
    <t>6321651300_</t>
  </si>
  <si>
    <t>CPGV-Giá vốn hàng hóa/Phụ tùng</t>
  </si>
  <si>
    <t>6321651301_</t>
  </si>
  <si>
    <t>CPGV-Giá vốn Pin XMĐ</t>
  </si>
  <si>
    <t>6321809901_</t>
  </si>
  <si>
    <t>CP cứu hộ theo chương trình/Ôtô</t>
  </si>
  <si>
    <t>6321801111_</t>
  </si>
  <si>
    <t>6321801112_</t>
  </si>
  <si>
    <t>6321801114_</t>
  </si>
  <si>
    <t>6321801116_</t>
  </si>
  <si>
    <t>6321801210_</t>
  </si>
  <si>
    <t>NVTT-CP NV / PC / Nhà ở, xăng xe, đi lại</t>
  </si>
  <si>
    <t>6321801220_</t>
  </si>
  <si>
    <t>6321801290_</t>
  </si>
  <si>
    <t>6321801310_</t>
  </si>
  <si>
    <t>6321801311_</t>
  </si>
  <si>
    <t>6321801320_</t>
  </si>
  <si>
    <t>6321801330_</t>
  </si>
  <si>
    <t>6321801340_</t>
  </si>
  <si>
    <t>6321801410_</t>
  </si>
  <si>
    <t>6321801420_</t>
  </si>
  <si>
    <t>6321801430_</t>
  </si>
  <si>
    <t>6321801440_</t>
  </si>
  <si>
    <t>6321801450_</t>
  </si>
  <si>
    <t>6321801460_</t>
  </si>
  <si>
    <t>6321801470_</t>
  </si>
  <si>
    <t>6321801480_</t>
  </si>
  <si>
    <t>6321801490_</t>
  </si>
  <si>
    <t>6321801510_</t>
  </si>
  <si>
    <t>6321801520_</t>
  </si>
  <si>
    <t>6321801590_</t>
  </si>
  <si>
    <t>6321801639_</t>
  </si>
  <si>
    <t>6321801910_</t>
  </si>
  <si>
    <t>6321802450_</t>
  </si>
  <si>
    <t>6321802460_</t>
  </si>
  <si>
    <t>6321802490_</t>
  </si>
  <si>
    <t>6321806200_</t>
  </si>
  <si>
    <t>CPVH/thưởng KPI</t>
  </si>
  <si>
    <t>6321802711_</t>
  </si>
  <si>
    <t>6321802713_</t>
  </si>
  <si>
    <t>6321802730_</t>
  </si>
  <si>
    <t>6321802120_</t>
  </si>
  <si>
    <t>6321802130_</t>
  </si>
  <si>
    <t>6321802150_</t>
  </si>
  <si>
    <t>6321802190_</t>
  </si>
  <si>
    <t>6321802200_</t>
  </si>
  <si>
    <t>6321802110_</t>
  </si>
  <si>
    <t>6321802210_</t>
  </si>
  <si>
    <t>6321802310_</t>
  </si>
  <si>
    <t>6321803011_</t>
  </si>
  <si>
    <t>6321803012_</t>
  </si>
  <si>
    <t>6321803013_</t>
  </si>
  <si>
    <t>6321803120_</t>
  </si>
  <si>
    <t>6321809210_</t>
  </si>
  <si>
    <t>6321809220_</t>
  </si>
  <si>
    <t>6321809230_</t>
  </si>
  <si>
    <t>6321809610_</t>
  </si>
  <si>
    <t>MIS.CPXDV10</t>
  </si>
  <si>
    <t>6321809101_</t>
  </si>
  <si>
    <t>6321809102_</t>
  </si>
  <si>
    <t>6321809103_</t>
  </si>
  <si>
    <t>6321809104_</t>
  </si>
  <si>
    <t>6321809300_</t>
  </si>
  <si>
    <t>6321809920_</t>
  </si>
  <si>
    <t>6321809900_</t>
  </si>
  <si>
    <t>6321802810_</t>
  </si>
  <si>
    <t>6321802820_</t>
  </si>
  <si>
    <t>5113140070_</t>
  </si>
  <si>
    <t>DT phụ tùng bảo hành</t>
  </si>
  <si>
    <t>5113170010_</t>
  </si>
  <si>
    <t>Doanh thu trạm sạc</t>
  </si>
  <si>
    <t>6321800920_</t>
  </si>
  <si>
    <t>6321802280_</t>
  </si>
  <si>
    <t>CPXBD-thuê gia công</t>
  </si>
  <si>
    <t>6321802510_</t>
  </si>
  <si>
    <t>CPXBD-btrìSC/nhà cửa</t>
  </si>
  <si>
    <t>6321802590_</t>
  </si>
  <si>
    <t>CPXDB-btrì SC/khác</t>
  </si>
  <si>
    <t>6321809630_</t>
  </si>
  <si>
    <t>CP Chung/TN DS xe</t>
  </si>
  <si>
    <t>6321800930_</t>
  </si>
  <si>
    <t>6321802320_</t>
  </si>
  <si>
    <t>CPXBD-DV VS-Vật tư</t>
  </si>
  <si>
    <t>SỐ THÁNG</t>
  </si>
  <si>
    <t>COLOR CODE</t>
  </si>
  <si>
    <t>SUB CODE</t>
  </si>
  <si>
    <t>VAT</t>
  </si>
  <si>
    <t>REVENUE ROUTE REMAP</t>
  </si>
  <si>
    <t>LINK</t>
  </si>
  <si>
    <t>PHÂN BỔ</t>
  </si>
  <si>
    <t>KỲ PB</t>
  </si>
  <si>
    <t>Color</t>
  </si>
  <si>
    <t>Color note</t>
  </si>
  <si>
    <t>Sub code</t>
  </si>
  <si>
    <t>% VAT</t>
  </si>
  <si>
    <t>Remap</t>
  </si>
  <si>
    <t>Code</t>
  </si>
  <si>
    <t>Link</t>
  </si>
  <si>
    <t>Xanh</t>
  </si>
  <si>
    <t>Các khoản chi thường xuyên, có cơ sở lập</t>
  </si>
  <si>
    <t>Ant</t>
  </si>
  <si>
    <t>Danh mục</t>
  </si>
  <si>
    <t>https://onedrive.live.com/download.aspx?resid=4AAFEB816CBD9574%21290816&amp;authkey=!APL6WuJGZckpWNw</t>
  </si>
  <si>
    <t>Vàng</t>
  </si>
  <si>
    <t>Các khoản chi thay đổi theo các kế hoạch nhưng không có công thức tính, cần có CBLĐ cấp cao hơn phê duyệt</t>
  </si>
  <si>
    <t>Bee</t>
  </si>
  <si>
    <t>Định mức</t>
  </si>
  <si>
    <t>https://onedrive.live.com/download.aspx?resid=4AAFEB816CBD9574%21290955&amp;authkey=!AHpPYMql1ciPsBs</t>
  </si>
  <si>
    <t>Đỏ</t>
  </si>
  <si>
    <t>Các khoản chi thay đổi tương ứng theo các kế hoạch (kiểm soát thông qua bộ ĐMHM) nhưng khi thay đổi kế hoạch thì Ngân sách chi phí không được cập nhật tương ứng</t>
  </si>
  <si>
    <t>Cat</t>
  </si>
  <si>
    <t>Doanh thu</t>
  </si>
  <si>
    <t>https://onedrive.live.com/view.aspx?resid=BD718E37996F297E!731&amp;ithint=file%2cxlsx&amp;authkey=!AFboThMSINh-G2w</t>
  </si>
  <si>
    <t>Link cũ:</t>
  </si>
  <si>
    <t>Tím</t>
  </si>
  <si>
    <t>Dog</t>
  </si>
  <si>
    <t>Tiện ích hỗ trợ</t>
  </si>
  <si>
    <t>http://minimis.vn/uploads/Files/MIS.zip</t>
  </si>
  <si>
    <t>Egg</t>
  </si>
  <si>
    <t>Hướng dẫn</t>
  </si>
  <si>
    <t>http://minimis.vn/vinbus.html</t>
  </si>
  <si>
    <t>Frog</t>
  </si>
  <si>
    <t>https://onedrive.live.com/view.aspx?resid=4AAFEB816CBD9574%21290955&amp;authkey=!AHpPYMql1ciPsBs</t>
  </si>
  <si>
    <t>V2.1</t>
  </si>
  <si>
    <t>V2.2</t>
  </si>
  <si>
    <t>V2.3</t>
  </si>
  <si>
    <t>V3.1</t>
  </si>
  <si>
    <t>V3.2</t>
  </si>
  <si>
    <t>V3.3</t>
  </si>
  <si>
    <t>V4.1</t>
  </si>
  <si>
    <t>V4.2</t>
  </si>
  <si>
    <t>V4.3</t>
  </si>
  <si>
    <t>V5.1</t>
  </si>
  <si>
    <t>V5.2</t>
  </si>
  <si>
    <t>V5.3</t>
  </si>
  <si>
    <t>NT01</t>
  </si>
  <si>
    <t>NT02</t>
  </si>
  <si>
    <t>17</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</si>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</sst>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0"/>
      <color theme="1"/>
      <name val="Aptos Narrow"/>
      <family val="2"/>
    </font>
    <font>
      <sz val="11"/>
      <color theme="1"/>
      <name val="Calibri"/>
      <family val="2"/>
      <scheme val="minor"/>
    </font>
    <font>
      <sz val="8"/>
      <name val="Arial"/>
      <family val="2"/>
    </font>
    <font>
      <u/>
      <sz val="10"/>
      <color theme="10"/>
      <name val="Arial Narrow"/>
      <family val="2"/>
    </font>
    <font>
      <sz val="10"/>
      <color theme="0" tint="-0.34998626667073579"/>
      <name val="Arial Narrow"/>
      <family val="2"/>
    </font>
    <font>
      <sz val="8"/>
      <name val="Arial Narrow"/>
      <family val="2"/>
    </font>
    <font>
      <sz val="10"/>
      <color theme="0" tint="-0.34998626667073579"/>
      <name val="Aptos Narrow"/>
      <family val="2"/>
    </font>
    <font>
      <sz val="18"/>
      <color theme="0"/>
      <name val="Aptos Narrow"/>
      <family val="2"/>
    </font>
    <font>
      <sz val="18"/>
      <color theme="1"/>
      <name val="Aptos Narrow"/>
      <family val="2"/>
    </font>
    <font>
      <i/>
      <sz val="10"/>
      <color theme="0"/>
      <name val="Aptos Narrow"/>
      <family val="2"/>
    </font>
    <font>
      <b/>
      <sz val="10"/>
      <color rgb="FF000000"/>
      <name val="Aptos Narrow"/>
      <family val="2"/>
    </font>
    <font>
      <sz val="10"/>
      <color rgb="FFFFFFFF"/>
      <name val="Aptos Narrow"/>
      <family val="2"/>
    </font>
    <font>
      <b/>
      <sz val="10"/>
      <color theme="1"/>
      <name val="Aptos Narrow"/>
      <family val="2"/>
    </font>
    <font>
      <sz val="10"/>
      <color rgb="FF000000"/>
      <name val="Aptos Narrow"/>
      <family val="2"/>
    </font>
    <font>
      <sz val="10"/>
      <name val="Aptos Narrow"/>
      <family val="2"/>
    </font>
    <font>
      <sz val="10"/>
      <color rgb="FFAEAAAA"/>
      <name val="Aptos Narrow"/>
      <family val="2"/>
    </font>
    <font>
      <u/>
      <sz val="10"/>
      <color theme="10"/>
      <name val="Aptos Narrow"/>
      <family val="2"/>
    </font>
  </fonts>
  <fills count="8">
    <fill>
      <patternFill patternType="none"/>
    </fill>
    <fill>
      <patternFill patternType="gray125"/>
    </fill>
    <fill>
      <patternFill patternType="solid">
        <fgColor rgb="FFFFFFFF"/>
        <bgColor rgb="FF000000"/>
      </patternFill>
    </fill>
    <fill>
      <patternFill patternType="solid">
        <fgColor rgb="FF92CDDD"/>
        <bgColor rgb="FF000000"/>
      </patternFill>
    </fill>
    <fill>
      <patternFill patternType="solid">
        <fgColor rgb="FFFFF2CC"/>
        <bgColor rgb="FF000000"/>
      </patternFill>
    </fill>
    <fill>
      <patternFill patternType="solid">
        <fgColor theme="4"/>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rgb="FFB7DEE9"/>
      </left>
      <right style="thin">
        <color rgb="FFB7DEE9"/>
      </right>
      <top style="thin">
        <color rgb="FFB7DEE9"/>
      </top>
      <bottom style="thin">
        <color rgb="FFB7DEE9"/>
      </bottom>
      <diagonal/>
    </border>
    <border>
      <left style="thin">
        <color rgb="FFB7DEE9"/>
      </left>
      <right style="thin">
        <color rgb="FFB7DEE9"/>
      </right>
      <top style="thin">
        <color rgb="FFB7DEE9"/>
      </top>
      <bottom/>
      <diagonal/>
    </border>
    <border>
      <left style="thin">
        <color rgb="FFB7DEE9"/>
      </left>
      <right/>
      <top style="thin">
        <color rgb="FFB7DEE9"/>
      </top>
      <bottom/>
      <diagonal/>
    </border>
    <border>
      <left style="thin">
        <color rgb="FFB7DEE9"/>
      </left>
      <right/>
      <top/>
      <bottom/>
      <diagonal/>
    </border>
    <border>
      <left/>
      <right/>
      <top style="thin">
        <color rgb="FFB7DEE9"/>
      </top>
      <bottom/>
      <diagonal/>
    </border>
  </borders>
  <cellStyleXfs count="3">
    <xf numFmtId="0" fontId="0" fillId="0" borderId="0"/>
    <xf numFmtId="0" fontId="1" fillId="0" borderId="0">
      <protection locked="0"/>
    </xf>
    <xf numFmtId="0" fontId="3" fillId="0" borderId="0" applyNumberFormat="0" applyFill="0" applyBorder="0" applyAlignment="0" applyProtection="0"/>
  </cellStyleXfs>
  <cellXfs count="44">
    <xf numFmtId="0" fontId="0" fillId="0" borderId="0" xfId="0"/>
    <xf numFmtId="0" fontId="4" fillId="0" borderId="0" xfId="0" applyFont="1"/>
    <xf numFmtId="0" fontId="0" fillId="5" borderId="0" xfId="0" applyFill="1" applyAlignment="1">
      <alignment horizontal="left" indent="2"/>
    </xf>
    <xf numFmtId="0" fontId="0" fillId="0" borderId="0" xfId="0" applyFont="1" applyFill="1"/>
    <xf numFmtId="0" fontId="0" fillId="0" borderId="0" xfId="0" applyNumberFormat="1" applyFont="1" applyFill="1"/>
    <xf numFmtId="0" fontId="0" fillId="0" borderId="0" xfId="0" applyFont="1" applyFill="1" applyAlignment="1">
      <alignment wrapText="1"/>
    </xf>
    <xf numFmtId="0" fontId="0" fillId="5" borderId="0" xfId="0" applyFont="1" applyFill="1" applyAlignment="1">
      <alignment horizontal="left" indent="2"/>
    </xf>
    <xf numFmtId="0" fontId="0" fillId="0" borderId="0" xfId="0" applyFont="1"/>
    <xf numFmtId="0" fontId="6" fillId="0" borderId="0" xfId="0" applyFont="1"/>
    <xf numFmtId="0" fontId="9" fillId="5" borderId="0" xfId="0" applyFont="1" applyFill="1" applyAlignment="1">
      <alignment horizontal="left" indent="3"/>
    </xf>
    <xf numFmtId="0" fontId="10" fillId="6" borderId="0" xfId="2" applyFont="1" applyFill="1" applyAlignment="1">
      <alignment horizontal="left" vertical="center" indent="2"/>
    </xf>
    <xf numFmtId="0" fontId="11" fillId="5" borderId="0" xfId="2" applyFont="1" applyFill="1" applyAlignment="1">
      <alignment horizontal="left" vertical="center" indent="2"/>
    </xf>
    <xf numFmtId="0" fontId="12" fillId="0" borderId="0" xfId="0" applyFont="1"/>
    <xf numFmtId="0" fontId="0" fillId="7" borderId="0" xfId="0" applyFont="1" applyFill="1"/>
    <xf numFmtId="0" fontId="0" fillId="0" borderId="4" xfId="0" applyFont="1" applyBorder="1"/>
    <xf numFmtId="0" fontId="0" fillId="0" borderId="5" xfId="0" applyFont="1" applyBorder="1"/>
    <xf numFmtId="0" fontId="0" fillId="0" borderId="3" xfId="0" applyFont="1" applyBorder="1"/>
    <xf numFmtId="0" fontId="0" fillId="0" borderId="5" xfId="0" quotePrefix="1" applyFont="1" applyBorder="1"/>
    <xf numFmtId="0" fontId="0" fillId="0" borderId="0" xfId="0" quotePrefix="1" applyFont="1" applyAlignment="1">
      <alignment horizontal="left"/>
    </xf>
    <xf numFmtId="17" fontId="0" fillId="0" borderId="0" xfId="0" quotePrefix="1" applyNumberFormat="1" applyFont="1"/>
    <xf numFmtId="0" fontId="0" fillId="0" borderId="1" xfId="0" applyFont="1" applyBorder="1"/>
    <xf numFmtId="0" fontId="0" fillId="0" borderId="2" xfId="0" applyFont="1" applyBorder="1"/>
    <xf numFmtId="0" fontId="0" fillId="0" borderId="0" xfId="0" applyFont="1" applyAlignment="1">
      <alignment horizontal="left" vertical="center" wrapText="1"/>
    </xf>
    <xf numFmtId="0" fontId="13" fillId="0" borderId="1" xfId="0" applyFont="1" applyBorder="1"/>
    <xf numFmtId="0" fontId="0" fillId="0" borderId="0" xfId="0" applyFont="1" applyAlignment="1">
      <alignment horizontal="left"/>
    </xf>
    <xf numFmtId="0" fontId="0" fillId="0" borderId="0" xfId="0" applyFont="1" applyAlignment="1">
      <alignment wrapText="1"/>
    </xf>
    <xf numFmtId="0" fontId="13" fillId="2" borderId="1" xfId="0" applyFont="1" applyFill="1" applyBorder="1"/>
    <xf numFmtId="0" fontId="14" fillId="0" borderId="0" xfId="0" applyFont="1"/>
    <xf numFmtId="0" fontId="0" fillId="0" borderId="0" xfId="0" applyFont="1" applyAlignment="1">
      <alignment horizontal="left" vertical="top"/>
    </xf>
    <xf numFmtId="0" fontId="0" fillId="0" borderId="0" xfId="0" quotePrefix="1" applyFont="1" applyAlignment="1">
      <alignment horizontal="left" vertical="top"/>
    </xf>
    <xf numFmtId="0" fontId="0" fillId="0" borderId="0" xfId="0" applyFont="1" applyAlignment="1">
      <alignment horizontal="left" wrapText="1"/>
    </xf>
    <xf numFmtId="0" fontId="15" fillId="0" borderId="0" xfId="0" applyFont="1"/>
    <xf numFmtId="0" fontId="0" fillId="0" borderId="0" xfId="0" applyFont="1" applyProtection="1">
      <protection locked="0"/>
    </xf>
    <xf numFmtId="0" fontId="13" fillId="3" borderId="1" xfId="0" applyFont="1" applyFill="1" applyBorder="1"/>
    <xf numFmtId="38" fontId="0" fillId="0" borderId="0" xfId="0" applyNumberFormat="1" applyFont="1"/>
    <xf numFmtId="9" fontId="0" fillId="0" borderId="0" xfId="0" applyNumberFormat="1" applyFont="1" applyProtection="1">
      <protection locked="0"/>
    </xf>
    <xf numFmtId="0" fontId="13" fillId="4" borderId="1" xfId="0" applyFont="1" applyFill="1" applyBorder="1"/>
    <xf numFmtId="0" fontId="16" fillId="0" borderId="0" xfId="2" applyFont="1"/>
    <xf numFmtId="0" fontId="13" fillId="4" borderId="1" xfId="0" quotePrefix="1" applyFont="1" applyFill="1" applyBorder="1"/>
    <xf numFmtId="0" fontId="0" fillId="6" borderId="0" xfId="0" applyFont="1" applyFill="1"/>
    <xf numFmtId="0" fontId="0" fillId="0" borderId="0" xfId="0" quotePrefix="1" applyFont="1" applyFill="1"/>
    <xf numFmtId="0" fontId="7" fillId="5" borderId="0" xfId="0" applyFont="1" applyFill="1" applyAlignment="1">
      <alignment horizontal="left" vertical="center" indent="2"/>
    </xf>
    <xf numFmtId="0" fontId="8" fillId="0" borderId="0" xfId="0" applyFont="1" applyAlignment="1">
      <alignment horizontal="left" vertical="center" indent="2"/>
    </xf>
    <xf numFmtId="0" fontId="0" fillId="0" borderId="0" xfId="0" applyFont="1" applyBorder="1"/>
  </cellXfs>
  <cellStyles count="3">
    <cellStyle name="Hyperlink" xfId="2" builtinId="8"/>
    <cellStyle name="Normal" xfId="0" builtinId="0" customBuiltin="1"/>
    <cellStyle name="Normal 4" xfId="1" xr:uid="{70A3BEB0-08C6-4F39-96BE-E18A1050A004}"/>
  </cellStyles>
  <dxfs count="172">
    <dxf>
      <font>
        <b val="0"/>
        <i val="0"/>
        <strike val="0"/>
        <condense val="0"/>
        <extend val="0"/>
        <outline val="0"/>
        <shadow val="0"/>
        <u val="none"/>
        <vertAlign val="baseline"/>
        <sz val="10"/>
        <color theme="1"/>
        <name val="Aptos Narrow"/>
        <family val="2"/>
        <scheme val="none"/>
      </font>
      <numFmt numFmtId="13" formatCode="0%"/>
      <protection locked="0" hidden="0"/>
    </dxf>
    <dxf>
      <font>
        <b val="0"/>
        <i val="0"/>
        <strike val="0"/>
        <condense val="0"/>
        <extend val="0"/>
        <outline val="0"/>
        <shadow val="0"/>
        <u val="none"/>
        <vertAlign val="baseline"/>
        <sz val="10"/>
        <color theme="1"/>
        <name val="Aptos Narrow"/>
        <family val="2"/>
        <scheme val="none"/>
      </font>
      <protection locked="0" hidden="0"/>
    </dxf>
    <dxf>
      <font>
        <b val="0"/>
        <i val="0"/>
        <strike val="0"/>
        <condense val="0"/>
        <extend val="0"/>
        <outline val="0"/>
        <shadow val="0"/>
        <u val="none"/>
        <vertAlign val="baseline"/>
        <sz val="10"/>
        <color theme="1"/>
        <name val="Aptos Narrow"/>
        <family val="2"/>
        <scheme val="none"/>
      </font>
      <protection locked="0" hidden="0"/>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strike val="0"/>
        <outline val="0"/>
        <shadow val="0"/>
        <vertAlign val="baseline"/>
        <name val="Aptos Narrow"/>
        <family val="2"/>
        <scheme val="none"/>
      </font>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numFmt numFmtId="6" formatCode="#,##0_);[Red]\(#,##0\)"/>
      <fill>
        <patternFill patternType="none">
          <bgColor auto="1"/>
        </patternFill>
      </fill>
    </dxf>
    <dxf>
      <font>
        <b val="0"/>
        <i val="0"/>
        <strike val="0"/>
        <condense val="0"/>
        <extend val="0"/>
        <outline val="0"/>
        <shadow val="0"/>
        <u val="none"/>
        <vertAlign val="baseline"/>
        <sz val="10"/>
        <color theme="1"/>
        <name val="Aptos Narrow"/>
        <family val="2"/>
        <scheme val="none"/>
      </font>
      <numFmt numFmtId="6" formatCode="#,##0_);[Red]\(#,##0\)"/>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numFmt numFmtId="0" formatCode="General"/>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numFmt numFmtId="0" formatCode="General"/>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color rgb="FF9C0006"/>
      </font>
      <fill>
        <patternFill>
          <bgColor rgb="FFFFC7CE"/>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92CDDD"/>
        </left>
        <right style="thin">
          <color rgb="FF92CDDD"/>
        </right>
        <top style="thin">
          <color rgb="FF92CDDD"/>
        </top>
        <bottom style="thin">
          <color rgb="FF92CDDD"/>
        </bottom>
        <vertical style="thin">
          <color rgb="FF92CDDD"/>
        </vertical>
        <horizontal style="thin">
          <color rgb="FF92CDDD"/>
        </horizontal>
      </border>
    </dxf>
    <dxf>
      <fill>
        <patternFill>
          <bgColor rgb="FFDAEEF3"/>
        </patternFill>
      </fill>
      <border>
        <left/>
        <right/>
        <top style="thin">
          <color rgb="FF92CDDC"/>
        </top>
        <bottom style="thin">
          <color rgb="FF92CDDC"/>
        </bottom>
        <vertical/>
        <horizontal style="thin">
          <color rgb="FF92CDDC"/>
        </horizontal>
      </border>
    </dxf>
    <dxf>
      <font>
        <b/>
        <i val="0"/>
      </font>
      <fill>
        <gradientFill degree="90">
          <stop position="0">
            <color rgb="FFDAEEF4"/>
          </stop>
          <stop position="1">
            <color rgb="FF92CDDD"/>
          </stop>
        </gradientFill>
      </fill>
      <border>
        <left/>
        <right/>
        <top style="thin">
          <color rgb="FF92CDDC"/>
        </top>
        <bottom style="thin">
          <color rgb="FF92CDDC"/>
        </bottom>
        <vertical/>
        <horizontal style="thin">
          <color rgb="FF92CDDC"/>
        </horizontal>
      </border>
    </dxf>
    <dxf>
      <font>
        <b val="0"/>
        <i val="0"/>
      </font>
      <border>
        <bottom style="thin">
          <color theme="8" tint="0.59996337778862885"/>
        </bottom>
      </border>
    </dxf>
    <dxf>
      <font>
        <b/>
        <i val="0"/>
      </font>
      <border>
        <bottom style="thin">
          <color rgb="FF92CDDC"/>
        </bottom>
      </border>
    </dxf>
    <dxf>
      <font>
        <b/>
        <i val="0"/>
      </font>
      <fill>
        <gradientFill degree="90">
          <stop position="0">
            <color theme="0"/>
          </stop>
          <stop position="1">
            <color theme="0" tint="-0.1490218817712943"/>
          </stop>
        </gradientFill>
      </fill>
      <border>
        <bottom style="thin">
          <color rgb="FF92CDDC"/>
        </bottom>
      </border>
    </dxf>
    <dxf>
      <border>
        <left style="thin">
          <color rgb="FF92CDDC"/>
        </left>
        <right style="thin">
          <color rgb="FF92CDDC"/>
        </right>
      </border>
    </dxf>
    <dxf>
      <border>
        <right style="thin">
          <color rgb="FF92CDDC"/>
        </right>
      </border>
    </dxf>
    <dxf>
      <font>
        <b/>
        <i val="0"/>
      </font>
      <fill>
        <gradientFill degree="90">
          <stop position="0">
            <color theme="0"/>
          </stop>
          <stop position="1">
            <color rgb="FF92CDDD"/>
          </stop>
        </gradientFill>
      </fill>
      <border>
        <top style="thin">
          <color rgb="FF92CDDC"/>
        </top>
        <bottom style="thin">
          <color rgb="FF92CDDC"/>
        </bottom>
      </border>
    </dxf>
    <dxf>
      <font>
        <b/>
        <i val="0"/>
      </font>
      <fill>
        <gradientFill degree="90">
          <stop position="0">
            <color rgb="FF92CDDD"/>
          </stop>
          <stop position="1">
            <color rgb="FFDAEEF4"/>
          </stop>
        </gradientFill>
      </fill>
      <border>
        <left/>
        <right/>
        <top style="thin">
          <color rgb="FF92CDDC"/>
        </top>
        <bottom style="double">
          <color rgb="FF92CDDC"/>
        </bottom>
        <vertical/>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s>
  <tableStyles count="9" defaultTableStyle="BlueTable" defaultPivotStyle="BluePivot">
    <tableStyle name="BluePivot" table="0" count="15" xr9:uid="{DB614CA1-F340-4F04-847D-091791FB62E1}">
      <tableStyleElement type="wholeTable" dxfId="171"/>
      <tableStyleElement type="headerRow" dxfId="170"/>
      <tableStyleElement type="totalRow" dxfId="169"/>
      <tableStyleElement type="firstRowStripe" dxfId="168"/>
      <tableStyleElement type="firstHeaderCell" dxfId="167"/>
      <tableStyleElement type="firstSubtotalRow" dxfId="166"/>
      <tableStyleElement type="secondSubtotalRow" dxfId="165"/>
      <tableStyleElement type="thirdSubtotalRow" dxfId="164"/>
      <tableStyleElement type="firstColumnSubheading" dxfId="163"/>
      <tableStyleElement type="secondColumnSubheading" dxfId="162"/>
      <tableStyleElement type="thirdColumnSubheading" dxfId="161"/>
      <tableStyleElement type="firstRowSubheading" dxfId="160"/>
      <tableStyleElement type="secondRowSubheading" dxfId="159"/>
      <tableStyleElement type="thirdRowSubheading" dxfId="158"/>
      <tableStyleElement type="pageFieldLabels" dxfId="157"/>
    </tableStyle>
    <tableStyle name="BluePivot 2" table="0" count="9" xr9:uid="{FC246B9C-4AF6-40A6-9100-EB1C66BFCBB8}">
      <tableStyleElement type="wholeTable" dxfId="156"/>
      <tableStyleElement type="headerRow" dxfId="155"/>
      <tableStyleElement type="totalRow" dxfId="154"/>
      <tableStyleElement type="firstRowStripe" dxfId="153"/>
      <tableStyleElement type="firstHeaderCell" dxfId="152"/>
      <tableStyleElement type="firstSubtotalRow" dxfId="151"/>
      <tableStyleElement type="secondSubtotalRow" dxfId="150"/>
      <tableStyleElement type="thirdSubtotalRow" dxfId="149"/>
      <tableStyleElement type="pageFieldLabels" dxfId="148"/>
    </tableStyle>
    <tableStyle name="BluePivot 2B" table="0" count="9" xr9:uid="{B70B7522-B9E3-4037-95E4-AC30EF0DBB2C}">
      <tableStyleElement type="wholeTable" dxfId="147"/>
      <tableStyleElement type="headerRow" dxfId="146"/>
      <tableStyleElement type="totalRow" dxfId="145"/>
      <tableStyleElement type="firstRowStripe" dxfId="144"/>
      <tableStyleElement type="firstHeaderCell" dxfId="143"/>
      <tableStyleElement type="firstSubtotalRow" dxfId="142"/>
      <tableStyleElement type="secondSubtotalRow" dxfId="141"/>
      <tableStyleElement type="thirdSubtotalRow" dxfId="140"/>
      <tableStyleElement type="pageFieldLabels" dxfId="139"/>
    </tableStyle>
    <tableStyle name="BluePivotB" table="0" count="15" xr9:uid="{23884EBE-ED03-4952-B4B3-213DD38ACBB2}">
      <tableStyleElement type="wholeTable" dxfId="138"/>
      <tableStyleElement type="headerRow" dxfId="137"/>
      <tableStyleElement type="totalRow" dxfId="136"/>
      <tableStyleElement type="firstRowStripe" dxfId="135"/>
      <tableStyleElement type="firstHeaderCell" dxfId="134"/>
      <tableStyleElement type="firstSubtotalRow" dxfId="133"/>
      <tableStyleElement type="secondSubtotalRow" dxfId="132"/>
      <tableStyleElement type="thirdSubtotalRow" dxfId="131"/>
      <tableStyleElement type="firstColumnSubheading" dxfId="130"/>
      <tableStyleElement type="secondColumnSubheading" dxfId="129"/>
      <tableStyleElement type="thirdColumnSubheading" dxfId="128"/>
      <tableStyleElement type="firstRowSubheading" dxfId="127"/>
      <tableStyleElement type="secondRowSubheading" dxfId="126"/>
      <tableStyleElement type="thirdRowSubheading" dxfId="125"/>
      <tableStyleElement type="pageFieldLabels" dxfId="124"/>
    </tableStyle>
    <tableStyle name="BlueTable" pivot="0" count="4" xr9:uid="{DC17A6E0-E838-4545-AC98-8D0ADBF93F9D}">
      <tableStyleElement type="wholeTable" dxfId="123"/>
      <tableStyleElement type="headerRow" dxfId="122"/>
      <tableStyleElement type="totalRow" dxfId="121"/>
      <tableStyleElement type="secondRowStripe" dxfId="120"/>
    </tableStyle>
    <tableStyle name="BlueTableB" pivot="0" count="4" xr9:uid="{AF167FC6-BF1F-4132-AB28-996F1C7DC3C7}">
      <tableStyleElement type="wholeTable" dxfId="119"/>
      <tableStyleElement type="headerRow" dxfId="118"/>
      <tableStyleElement type="totalRow" dxfId="117"/>
      <tableStyleElement type="secondRowStripe" dxfId="116"/>
    </tableStyle>
    <tableStyle name="NewBlueStyle 2" table="0" count="9" xr9:uid="{48CCDC7F-914C-460E-84D2-862F5A1BDD7D}">
      <tableStyleElement type="headerRow" dxfId="115"/>
      <tableStyleElement type="totalRow" dxfId="114"/>
      <tableStyleElement type="firstColumn" dxfId="113"/>
      <tableStyleElement type="lastColumn" dxfId="112"/>
      <tableStyleElement type="firstRowSubheading" dxfId="111"/>
      <tableStyleElement type="secondRowSubheading" dxfId="110"/>
      <tableStyleElement type="thirdRowSubheading" dxfId="109"/>
      <tableStyleElement type="pageFieldLabels" dxfId="108"/>
      <tableStyleElement type="pageFieldValues" dxfId="107"/>
    </tableStyle>
    <tableStyle name="WhiteTable" pivot="0" count="3" xr9:uid="{4EBE2153-0DF5-4607-B3C7-73BEDBE7C924}">
      <tableStyleElement type="wholeTable" dxfId="106"/>
      <tableStyleElement type="headerRow" dxfId="105"/>
      <tableStyleElement type="totalRow" dxfId="104"/>
    </tableStyle>
    <tableStyle name="WhiteTableB" pivot="0" count="3" xr9:uid="{2A1E62E1-0B7D-4063-9FE9-F0D105C26A8D}">
      <tableStyleElement type="wholeTable" dxfId="103"/>
      <tableStyleElement type="headerRow" dxfId="102"/>
      <tableStyleElement type="totalRow" dxfId="10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80808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12DBC1-07E7-4603-97A4-ED6965DBE2B5}" name="L_BR" displayName="L_BR" ref="C5:E10" totalsRowShown="0" headerRowDxfId="100" dataDxfId="99">
  <tableColumns count="3">
    <tableColumn id="1" xr3:uid="{ACE81D58-2C54-4803-B3A6-20EDD5EEBDAD}" name="Branch" dataDxfId="98"/>
    <tableColumn id="2" xr3:uid="{6355D816-E16F-42EF-9DE8-B5F442CED543}" name="Name" dataDxfId="97"/>
    <tableColumn id="3" xr3:uid="{75303F23-16C8-45E6-92A6-CCAE86FD65D9}" name="Properties" dataDxfId="96"/>
  </tableColumns>
  <tableStyleInfo name="Blue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18137C3-9240-4828-995D-D4E37687D2C5}" name="L_DP" displayName="L_DP" ref="C5:F16" totalsRowShown="0" headerRowDxfId="95" dataDxfId="94">
  <tableColumns count="4">
    <tableColumn id="1" xr3:uid="{1CCE8804-9186-4982-A5CA-AF287AB7F863}" name="Depot" dataDxfId="93"/>
    <tableColumn id="2" xr3:uid="{FCD6A497-D700-4E46-A62A-2D7F4CD21044}" name="Depot name" dataDxfId="92"/>
    <tableColumn id="3" xr3:uid="{A1D46E18-4C62-47DD-B774-71B77EECAF3B}" name="Branch" dataDxfId="91"/>
    <tableColumn id="4" xr3:uid="{9C7F5390-B18B-488F-BE39-A96EAA2DB813}" name="Properties" dataDxfId="90"/>
  </tableColumns>
  <tableStyleInfo name="Blue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58E177-8813-46FE-A8EC-A3D46A3C4AAB}" name="L_FC" displayName="L_FC" ref="C5:G26" totalsRowShown="0" headerRowDxfId="89" dataDxfId="88">
  <autoFilter ref="C5:G26" xr:uid="{7E58E177-8813-46FE-A8EC-A3D46A3C4AAB}"/>
  <sortState xmlns:xlrd2="http://schemas.microsoft.com/office/spreadsheetml/2017/richdata2" ref="C6:G24">
    <sortCondition ref="C11:C24"/>
  </sortState>
  <tableColumns count="5">
    <tableColumn id="1" xr3:uid="{55FD7921-B6DA-469B-AFEC-A77E31F09F1A}" name="Fund center" dataDxfId="87"/>
    <tableColumn id="2" xr3:uid="{79AFCF71-5D49-4965-8334-A10C833A84E4}" name="FC name" dataDxfId="86"/>
    <tableColumn id="3" xr3:uid="{E7F4A21D-DE1A-4D20-9258-FF19BB3D6384}" name="Depot" dataDxfId="85"/>
    <tableColumn id="4" xr3:uid="{F7B3F1AD-3A51-4134-B254-15F5E5C6E7DD}" name="Primary Center" dataDxfId="84"/>
    <tableColumn id="5" xr3:uid="{BB1B0B2F-0CE4-440C-BCBF-7A3EF9C98A80}" name="Properties" dataDxfId="83"/>
  </tableColumns>
  <tableStyleInfo name="Blue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388C6-0C75-43FE-BD7B-B64EFDFA4CE1}" name="L_CC" displayName="L_CC" ref="C5:H61" totalsRowShown="0" headerRowDxfId="82" dataDxfId="81">
  <autoFilter ref="C5:H61" xr:uid="{9FB388C6-0C75-43FE-BD7B-B64EFDFA4CE1}"/>
  <sortState xmlns:xlrd2="http://schemas.microsoft.com/office/spreadsheetml/2017/richdata2" ref="C6:H34">
    <sortCondition ref="C24:C34"/>
  </sortState>
  <tableColumns count="6">
    <tableColumn id="1" xr3:uid="{1ACCFBE5-0610-4E0B-8E05-DBAC5BAF5F26}" name="Cost center" dataDxfId="80"/>
    <tableColumn id="2" xr3:uid="{C25DC632-B9F3-43BF-8D82-4625D5E98FF3}" name="CC name" dataDxfId="79"/>
    <tableColumn id="4" xr3:uid="{C0D3150F-D26C-4138-9E4E-BEFECDD2462E}" name="Fund center" dataDxfId="78"/>
    <tableColumn id="5" xr3:uid="{E37135D1-B334-4D7E-AFD4-F64A5EDCDA90}" name="Depot" dataDxfId="77"/>
    <tableColumn id="6" xr3:uid="{D1DAF8B8-C8BD-4A09-86D8-14F0FE98FD4A}" name="Cost Acc" dataDxfId="76"/>
    <tableColumn id="3" xr3:uid="{8F15D53B-9B9B-4C36-8454-0225B5B6AA88}" name="Properties" dataDxfId="75"/>
  </tableColumns>
  <tableStyleInfo name="Blue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4C1A94-FF91-4F05-8B1F-FA74513F77F0}" name="L_RT" displayName="L_RT" ref="C5:H65" totalsRowShown="0" headerRowDxfId="74" dataDxfId="73">
  <autoFilter ref="C5:H65" xr:uid="{104C1A94-FF91-4F05-8B1F-FA74513F77F0}"/>
  <sortState xmlns:xlrd2="http://schemas.microsoft.com/office/spreadsheetml/2017/richdata2" ref="C6:H53">
    <sortCondition ref="D6:D53"/>
    <sortCondition ref="C6:C53"/>
  </sortState>
  <tableColumns count="6">
    <tableColumn id="1" xr3:uid="{93D53A23-B6C7-4241-B059-22A3904DFE2F}" name="Route" dataDxfId="72"/>
    <tableColumn id="2" xr3:uid="{8D8CDC60-B6B4-43DD-8425-4BDAF2F6437F}" name="Depot" dataDxfId="71"/>
    <tableColumn id="3" xr3:uid="{131160BC-C508-40CA-BD96-452C85072011}" name="Route name" dataDxfId="70"/>
    <tableColumn id="6" xr3:uid="{2C4C532E-1D07-4603-8C79-DB98E75CC322}" name="Route type" dataDxfId="69"/>
    <tableColumn id="5" xr3:uid="{AB9C20EA-5A2B-435B-B429-33DC74280D5B}" name="Loại xe" dataDxfId="68"/>
    <tableColumn id="4" xr3:uid="{2F06269E-2EFC-44C0-8F4D-710DC42D4CCF}" name="Properties" dataDxfId="67"/>
  </tableColumns>
  <tableStyleInfo name="Blue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986861-DF1B-4919-BCCB-640B615BC0B0}" name="L_Mis" displayName="L_Mis" ref="C5:F121" totalsRowShown="0" headerRowDxfId="66" dataDxfId="65">
  <autoFilter ref="C5:F121" xr:uid="{BE986861-DF1B-4919-BCCB-640B615BC0B0}"/>
  <sortState xmlns:xlrd2="http://schemas.microsoft.com/office/spreadsheetml/2017/richdata2" ref="C6:F121">
    <sortCondition ref="C6:C121"/>
  </sortState>
  <tableColumns count="4">
    <tableColumn id="1" xr3:uid="{362CB086-0B96-4F22-97BE-DC413605E8C9}" name="MIS code" dataDxfId="64"/>
    <tableColumn id="2" xr3:uid="{F3457247-5EC9-4700-9DAE-96DC061C7224}" name="MIS name" dataDxfId="63"/>
    <tableColumn id="3" xr3:uid="{8888A3BD-AE05-46A5-AE23-9305656D48A2}" name="Allocate" dataDxfId="62"/>
    <tableColumn id="4" xr3:uid="{6A5F16B7-98EB-4665-96E9-0854E82A36C2}" name="Properties" dataDxfId="61"/>
  </tableColumns>
  <tableStyleInfo name="Blue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A93E6B-775F-4C60-A9F5-1AEE24205C0D}" name="L_CI" displayName="L_CI" ref="C5:H107" totalsRowShown="0" headerRowDxfId="60" dataDxfId="59">
  <autoFilter ref="C5:H107" xr:uid="{55A93E6B-775F-4C60-A9F5-1AEE24205C0D}"/>
  <tableColumns count="6">
    <tableColumn id="1" xr3:uid="{9203A74C-B5BB-4732-B4EA-A8171993762E}" name="CI code" dataDxfId="58"/>
    <tableColumn id="2" xr3:uid="{D377774D-E0B7-4AB1-AEFD-ADC2AD090FD0}" name="CI name" dataDxfId="57"/>
    <tableColumn id="3" xr3:uid="{04FB407E-59A9-4A2C-BA05-0CC45E83246F}" name="CI type" dataDxfId="56"/>
    <tableColumn id="4" xr3:uid="{38686E1E-1C17-4E7E-93E5-C274915F5F82}" name="MIS code" dataDxfId="55"/>
    <tableColumn id="5" xr3:uid="{4E9FB8B4-51E4-4F9F-BCDB-59F0E62D4490}" name="FS code" dataDxfId="54"/>
    <tableColumn id="6" xr3:uid="{39920296-C89D-4CE8-AC65-02B340015297}" name="Properties" dataDxfId="53"/>
  </tableColumns>
  <tableStyleInfo name="Blue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FFECC35-FDB6-4824-9DB1-280E19732C0E}" name="L_AS" displayName="L_AS" ref="C5:D11" totalsRowShown="0" headerRowDxfId="52" dataDxfId="51">
  <tableColumns count="2">
    <tableColumn id="1" xr3:uid="{F3F21805-61BB-4122-A4A4-A936EFBA5B57}" name="Asset type" dataDxfId="50"/>
    <tableColumn id="2" xr3:uid="{8972B0C3-B083-4130-BC82-0C4CA0ED7FCD}" name="Properties" dataDxfId="49"/>
  </tableColumns>
  <tableStyleInfo name="Blue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12508A-CDC6-4471-9BA6-C495BF142B64}" name="L_ST" displayName="L_ST" ref="C5:F51" totalsRowShown="0" headerRowDxfId="48" dataDxfId="47">
  <tableColumns count="4">
    <tableColumn id="1" xr3:uid="{C7493B2C-2D98-4939-AC03-5628695CF933}" name="Statistics" dataDxfId="46"/>
    <tableColumn id="2" xr3:uid="{5C2701A3-9F52-4CCD-BE88-F349275856E5}" name="Statistics name" dataDxfId="45"/>
    <tableColumn id="3" xr3:uid="{C87C805F-13DE-4047-B97F-05849BAAD5C0}" name="Unit" dataDxfId="44"/>
    <tableColumn id="4" xr3:uid="{A325E81E-670D-4F7B-A2DD-8BF2109D6E71}" name="Properties" dataDxfId="43"/>
  </tableColumns>
  <tableStyleInfo name="Blue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6B41F-F27B-4FF4-9C00-F76A337BCBF1}" name="L_CF" displayName="L_CF" ref="W5:Y24" totalsRowShown="0" headerRowDxfId="41" dataDxfId="40">
  <tableColumns count="3">
    <tableColumn id="1" xr3:uid="{DB54B068-680A-4BCA-90ED-9842F96162A8}" name="CF code" dataDxfId="39"/>
    <tableColumn id="2" xr3:uid="{77F83DDA-7AAA-474E-BB17-A9797F162A51}" name="CF name" dataDxfId="38"/>
    <tableColumn id="3" xr3:uid="{DFD3FCD0-8A87-4176-AFF9-9E2BA610C0F1}" name="Properties" dataDxfId="37"/>
  </tableColumns>
  <tableStyleInfo name="Blue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AEDEAD-4D72-4D7B-AEC6-5D20343F0AC2}" name="L_PL" displayName="L_PL" ref="M5:R525" totalsRowShown="0" headerRowDxfId="36" dataDxfId="35">
  <autoFilter ref="M5:R525" xr:uid="{69AEDEAD-4D72-4D7B-AEC6-5D20343F0AC2}"/>
  <sortState xmlns:xlrd2="http://schemas.microsoft.com/office/spreadsheetml/2017/richdata2" ref="M6:P449">
    <sortCondition ref="M6:M449"/>
  </sortState>
  <tableColumns count="6">
    <tableColumn id="1" xr3:uid="{F3AD231D-06B2-4C15-A123-1F7B403F84FA}" name="PL code" dataDxfId="34"/>
    <tableColumn id="3" xr3:uid="{D6209EB3-5D3C-46D2-9B35-4A8E2F0BC3B1}" name="PL name" dataDxfId="33"/>
    <tableColumn id="5" xr3:uid="{EE0D5B47-165B-4C18-838B-42E54263631B}" name="FS code" dataDxfId="32"/>
    <tableColumn id="4" xr3:uid="{49F31A14-FDCB-4BD4-8B52-2475DE09FEF3}" name="CI code" dataDxfId="31"/>
    <tableColumn id="2" xr3:uid="{CBCE0363-2F65-4F7C-AAE1-2BF9352F561D}" name="MIS code" dataDxfId="30"/>
    <tableColumn id="6" xr3:uid="{4DC0D3DB-1BBF-4BAE-BD19-317E02D5D12F}" name="Properties" dataDxfId="29"/>
  </tableColumns>
  <tableStyleInfo name="Blue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B01FE5F-1228-4514-BE2B-823B5928BD78}" name="L_FS" displayName="L_FS" ref="C5:G54" totalsRowShown="0" headerRowDxfId="28" dataDxfId="27">
  <tableColumns count="5">
    <tableColumn id="1" xr3:uid="{29F920CC-D4F4-49C4-AF14-F67480F71C09}" name="FS code" dataDxfId="26"/>
    <tableColumn id="2" xr3:uid="{128BA3F7-5FAD-4F35-AEEC-36FE04D8FC91}" name="FS name" dataDxfId="25"/>
    <tableColumn id="4" xr3:uid="{C4FA3413-55FC-468C-AA34-67173155FA37}" name="BS code" dataDxfId="24"/>
    <tableColumn id="5" xr3:uid="{DACE6444-7FEC-4595-BE1D-9A739E3C2484}" name="No" dataDxfId="23"/>
    <tableColumn id="3" xr3:uid="{08419660-3292-4527-9EED-E4A37A2F33DC}" name="Properties" dataDxfId="22"/>
  </tableColumns>
  <tableStyleInfo name="Blue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AA35ADF-D64A-4025-817A-5608D8EF0DF8}" name="L_CL" displayName="L_CL" ref="E5:F9" totalsRowShown="0" headerRowDxfId="21" dataDxfId="20">
  <tableColumns count="2">
    <tableColumn id="1" xr3:uid="{89CEABE8-D410-40BA-B6E0-DB7CBFE52530}" name="Color" dataDxfId="19"/>
    <tableColumn id="2" xr3:uid="{0A1FE78B-B78F-41A0-9393-880DBA7FAC81}" name="Color note" dataDxfId="18"/>
  </tableColumns>
  <tableStyleInfo name="Blue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75853D-4A0C-42E0-B368-FCD47ECBCE1A}" name="T_KY" displayName="T_KY" ref="C5:C22" totalsRowShown="0" headerRowDxfId="17" dataDxfId="16">
  <tableColumns count="1">
    <tableColumn id="1" xr3:uid="{34A707F8-5ABC-4417-A8DF-1BAE368433AD}" name="KỲ PB" dataDxfId="15"/>
  </tableColumns>
  <tableStyleInfo name="Blue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B572C9-520D-42E4-8B81-A0DFAF58288A}" name="L_SUB" displayName="L_SUB" ref="H5:H11" totalsRowShown="0" headerRowDxfId="14" dataDxfId="13">
  <tableColumns count="1">
    <tableColumn id="1" xr3:uid="{8D6D4790-F746-4881-8220-CBC21889FEE3}" name="Sub code" dataDxfId="12"/>
  </tableColumns>
  <tableStyleInfo name="Blue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E70220-7E04-4626-85CB-2FC17D53EB90}" name="RouteMap" displayName="RouteMap" ref="M5:N69" totalsRowShown="0" headerRowDxfId="11" dataDxfId="10">
  <tableColumns count="2">
    <tableColumn id="1" xr3:uid="{F5CF28F3-33EE-49C5-BE4B-E46983861514}" name="Route" dataDxfId="9"/>
    <tableColumn id="2" xr3:uid="{704573FC-04C7-4C23-BB7C-D3EB135C98D2}" name="Remap" dataDxfId="8"/>
  </tableColumns>
  <tableStyleInfo name="Blue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8B7FA11-3AB5-40AC-A134-11C212291610}" name="L_Link" displayName="L_Link" ref="P5:R10" totalsRowShown="0" headerRowDxfId="7" dataDxfId="6">
  <tableColumns count="3">
    <tableColumn id="1" xr3:uid="{07991CA4-4EF2-44B4-BD20-4CB242CB02E0}" name="Code" dataDxfId="5"/>
    <tableColumn id="2" xr3:uid="{3C931A3A-3AC0-428A-A29D-98677AFA5B7E}" name="Name" dataDxfId="4"/>
    <tableColumn id="3" xr3:uid="{B5DEF778-A73E-40A3-8933-CE6A0B17DDC2}" name="Link" dataDxfId="3"/>
  </tableColumns>
  <tableStyleInfo name="Blue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D90B38-8EF3-41DB-BC38-9D239D227619}" name="L_VAT" displayName="L_VAT" ref="J5:J9" totalsRowShown="0" headerRowDxfId="2" dataDxfId="1">
  <tableColumns count="1">
    <tableColumn id="1" xr3:uid="{1E5F46A0-3213-4B07-8960-048CC8A1A3D3}" name="% VAT" dataDxfId="0"/>
  </tableColumns>
  <tableStyleInfo name="Blue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2.bin"/><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hyperlink" Target="http://minimis.vn/vinbus.html" TargetMode="External"/><Relationship Id="rId7" Type="http://schemas.openxmlformats.org/officeDocument/2006/relationships/printerSettings" Target="../printerSettings/printerSettings3.bin"/><Relationship Id="rId12" Type="http://schemas.openxmlformats.org/officeDocument/2006/relationships/table" Target="../tables/table17.xml"/><Relationship Id="rId2" Type="http://schemas.openxmlformats.org/officeDocument/2006/relationships/hyperlink" Target="https://onedrive.live.com/download.aspx?resid=BD718E37996F297E!435&amp;ithint=file%2cxlsx&amp;authkey=!AMVJ9Rc_zkGVCJM" TargetMode="External"/><Relationship Id="rId1" Type="http://schemas.openxmlformats.org/officeDocument/2006/relationships/hyperlink" Target="https://onedrive.live.com/download.aspx?resid=BD718E37996F297E!435&amp;ithint=file%2cxlsx&amp;authkey=!AMVJ9Rc_zkGVCJM" TargetMode="External"/><Relationship Id="rId6" Type="http://schemas.openxmlformats.org/officeDocument/2006/relationships/hyperlink" Target="http://minimis.vn/uploads/Files/MIS.zip" TargetMode="External"/><Relationship Id="rId11" Type="http://schemas.openxmlformats.org/officeDocument/2006/relationships/table" Target="../tables/table16.xml"/><Relationship Id="rId5" Type="http://schemas.openxmlformats.org/officeDocument/2006/relationships/hyperlink" Target="https://onedrive.live.com/view.aspx?resid=BD718E37996F297E!731&amp;ithint=file%2cxlsx&amp;authkey=!AFboThMSINh-G2w" TargetMode="External"/><Relationship Id="rId10" Type="http://schemas.openxmlformats.org/officeDocument/2006/relationships/table" Target="../tables/table15.xml"/><Relationship Id="rId4" Type="http://schemas.openxmlformats.org/officeDocument/2006/relationships/hyperlink" Target="https://onedrive.live.com/download.aspx?resid=4AAFEB816CBD9574%21290955&amp;authkey=!AHpPYMql1ciPsBs" TargetMode="Externa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2DC0-0B6E-4707-926E-E9084998B17B}">
  <sheetPr codeName="Sheet4">
    <tabColor theme="4"/>
  </sheetPr>
  <dimension ref="A1:H30"/>
  <sheetViews>
    <sheetView showGridLines="0" workbookViewId="0">
      <pane xSplit="1" ySplit="5" topLeftCell="B6" activePane="bottomRight" state="frozen"/>
      <selection pane="bottomRight" activeCell="A9" sqref="A9"/>
      <selection pane="bottomLeft" activeCell="A6" sqref="A6"/>
      <selection pane="topRight" activeCell="B1" sqref="B1"/>
    </sheetView>
  </sheetViews>
  <sheetFormatPr defaultRowHeight="12.75" customHeight="1"/>
  <cols>
    <col min="1" max="1" width="30.5703125" style="2" customWidth="1"/>
    <col min="3" max="3" width="8.7109375" customWidth="1"/>
    <col min="4" max="4" width="13.85546875" customWidth="1"/>
    <col min="5" max="5" width="10.85546875" customWidth="1"/>
    <col min="6" max="6" width="7.28515625" style="1" customWidth="1"/>
    <col min="7" max="7" width="6.7109375" style="1" customWidth="1"/>
    <col min="8" max="8" width="8.7109375" style="1" customWidth="1"/>
  </cols>
  <sheetData>
    <row r="1" spans="1:8" ht="12.95">
      <c r="A1" s="6"/>
      <c r="B1" s="7"/>
      <c r="C1" s="7"/>
      <c r="D1" s="7"/>
      <c r="E1" s="7"/>
      <c r="F1" s="8"/>
      <c r="G1" s="8"/>
      <c r="H1" s="8"/>
    </row>
    <row r="2" spans="1:8" ht="12.95">
      <c r="A2" s="41" t="s">
        <v>0</v>
      </c>
      <c r="B2" s="7"/>
      <c r="C2" s="7" t="s">
        <v>1</v>
      </c>
      <c r="D2" s="7"/>
      <c r="E2" s="7"/>
      <c r="F2" s="8"/>
      <c r="G2" s="8"/>
      <c r="H2" s="8"/>
    </row>
    <row r="3" spans="1:8" ht="12.95" customHeight="1">
      <c r="A3" s="42"/>
      <c r="B3" s="7"/>
      <c r="C3" s="7"/>
      <c r="D3" s="7"/>
      <c r="E3" s="7"/>
      <c r="F3" s="8"/>
      <c r="G3" s="8"/>
      <c r="H3" s="8"/>
    </row>
    <row r="4" spans="1:8" ht="12.95" customHeight="1">
      <c r="A4" s="9" t="s">
        <v>2</v>
      </c>
      <c r="B4" s="7"/>
      <c r="C4" s="7"/>
      <c r="D4" s="7"/>
      <c r="E4" s="7"/>
      <c r="F4" s="8">
        <f>MAX(_xlfn.ANCHORARRAY(F6))</f>
        <v>0</v>
      </c>
      <c r="G4" s="8">
        <f>MAX(_xlfn.ANCHORARRAY(G6))</f>
        <v>0</v>
      </c>
      <c r="H4" s="8"/>
    </row>
    <row r="5" spans="1:8" ht="12.95">
      <c r="A5" s="9"/>
      <c r="B5" s="7"/>
      <c r="C5" s="7" t="s">
        <v>3</v>
      </c>
      <c r="D5" s="7" t="s">
        <v>4</v>
      </c>
      <c r="E5" s="7" t="s">
        <v>5</v>
      </c>
      <c r="F5" s="8" t="s">
        <v>6</v>
      </c>
      <c r="G5" s="8" t="s">
        <v>7</v>
      </c>
      <c r="H5" s="8"/>
    </row>
    <row r="6" spans="1:8" ht="12.95">
      <c r="A6" s="6"/>
      <c r="B6" s="7"/>
      <c r="C6" s="7" t="s">
        <v>8</v>
      </c>
      <c r="D6" s="7" t="s">
        <v>9</v>
      </c>
      <c r="E6" s="7"/>
      <c r="F6" s="8" cm="1">
        <f t="array" ref="F6:F10">COUNTIFS(L_BR[Branch],L_BR[Branch])-1</f>
        <v>0</v>
      </c>
      <c r="G6" s="8" cm="1">
        <f t="array" ref="G6:G10">COUNTIFS(L_BR[Branch],L_BR[Branch]&amp;"?*")</f>
        <v>0</v>
      </c>
      <c r="H6" s="8" t="str" cm="1">
        <f t="array" ref="H6:H10">L_BR[Branch]</f>
        <v>HO</v>
      </c>
    </row>
    <row r="7" spans="1:8" ht="12.95">
      <c r="A7" s="10" t="s">
        <v>10</v>
      </c>
      <c r="B7" s="7"/>
      <c r="C7" s="7" t="s">
        <v>11</v>
      </c>
      <c r="D7" s="7" t="s">
        <v>12</v>
      </c>
      <c r="E7" s="7"/>
      <c r="F7" s="8">
        <v>0</v>
      </c>
      <c r="G7" s="8">
        <v>0</v>
      </c>
      <c r="H7" s="8" t="str">
        <v>HN</v>
      </c>
    </row>
    <row r="8" spans="1:8" ht="12.95">
      <c r="A8" s="6"/>
      <c r="B8" s="7"/>
      <c r="C8" s="7" t="s">
        <v>13</v>
      </c>
      <c r="D8" s="7" t="s">
        <v>14</v>
      </c>
      <c r="E8" s="7"/>
      <c r="F8" s="8">
        <v>0</v>
      </c>
      <c r="G8" s="8">
        <v>0</v>
      </c>
      <c r="H8" s="8" t="str">
        <v>SG</v>
      </c>
    </row>
    <row r="9" spans="1:8" ht="12.95">
      <c r="A9" s="11" t="s">
        <v>15</v>
      </c>
      <c r="B9" s="7"/>
      <c r="C9" s="7" t="s">
        <v>16</v>
      </c>
      <c r="D9" s="7" t="s">
        <v>17</v>
      </c>
      <c r="E9" s="7"/>
      <c r="F9" s="8">
        <v>0</v>
      </c>
      <c r="G9" s="8">
        <v>0</v>
      </c>
      <c r="H9" s="8" t="str">
        <v>PQ</v>
      </c>
    </row>
    <row r="10" spans="1:8" ht="12.95">
      <c r="A10" s="6"/>
      <c r="B10" s="7"/>
      <c r="C10" s="7" t="s">
        <v>18</v>
      </c>
      <c r="D10" s="7" t="s">
        <v>19</v>
      </c>
      <c r="E10" s="7"/>
      <c r="F10" s="8">
        <v>0</v>
      </c>
      <c r="G10" s="8">
        <v>0</v>
      </c>
      <c r="H10" s="8" t="str">
        <v>NT</v>
      </c>
    </row>
    <row r="11" spans="1:8" ht="12.75" customHeight="1">
      <c r="A11" s="11" t="s">
        <v>20</v>
      </c>
      <c r="B11" s="7"/>
      <c r="C11" s="7"/>
      <c r="D11" s="7"/>
      <c r="E11" s="7"/>
      <c r="F11" s="8"/>
      <c r="G11" s="8"/>
      <c r="H11" s="8"/>
    </row>
    <row r="12" spans="1:8" ht="12.95">
      <c r="A12" s="6"/>
      <c r="B12" s="7"/>
      <c r="C12" s="7"/>
      <c r="D12" s="7"/>
      <c r="E12" s="7"/>
      <c r="F12" s="8"/>
      <c r="G12" s="8"/>
      <c r="H12" s="8"/>
    </row>
    <row r="13" spans="1:8" ht="12.75" customHeight="1">
      <c r="A13" s="11" t="s">
        <v>21</v>
      </c>
      <c r="B13" s="7"/>
      <c r="C13" s="7"/>
      <c r="D13" s="7"/>
      <c r="E13" s="7"/>
      <c r="F13" s="8"/>
      <c r="G13" s="8"/>
      <c r="H13" s="8"/>
    </row>
    <row r="14" spans="1:8" ht="12.95">
      <c r="A14" s="6"/>
      <c r="B14" s="7"/>
      <c r="C14" s="7"/>
      <c r="D14" s="7"/>
      <c r="E14" s="7"/>
      <c r="F14" s="8"/>
      <c r="G14" s="8"/>
      <c r="H14" s="8"/>
    </row>
    <row r="15" spans="1:8" ht="12.75" customHeight="1">
      <c r="A15" s="11" t="s">
        <v>22</v>
      </c>
      <c r="B15" s="7"/>
      <c r="C15" s="7"/>
      <c r="D15" s="7"/>
      <c r="E15" s="7"/>
      <c r="F15" s="8"/>
      <c r="G15" s="8"/>
      <c r="H15" s="8"/>
    </row>
    <row r="16" spans="1:8" ht="12.95">
      <c r="A16" s="6"/>
      <c r="B16" s="7"/>
      <c r="C16" s="7"/>
      <c r="D16" s="7"/>
      <c r="E16" s="7"/>
      <c r="F16" s="8"/>
      <c r="G16" s="8"/>
      <c r="H16" s="8"/>
    </row>
    <row r="17" spans="1:8" ht="12.75" customHeight="1">
      <c r="A17" s="11" t="s">
        <v>23</v>
      </c>
      <c r="B17" s="7"/>
      <c r="C17" s="7"/>
      <c r="D17" s="7"/>
      <c r="E17" s="7"/>
      <c r="F17" s="8"/>
      <c r="G17" s="8"/>
      <c r="H17" s="8"/>
    </row>
    <row r="18" spans="1:8" ht="12.95">
      <c r="A18" s="6"/>
      <c r="B18" s="7"/>
      <c r="C18" s="7"/>
      <c r="D18" s="7"/>
      <c r="E18" s="7"/>
      <c r="F18" s="8"/>
      <c r="G18" s="8"/>
      <c r="H18" s="8"/>
    </row>
    <row r="19" spans="1:8" ht="12.75" customHeight="1">
      <c r="A19" s="11" t="s">
        <v>24</v>
      </c>
      <c r="B19" s="7"/>
      <c r="C19" s="7"/>
      <c r="D19" s="7"/>
      <c r="E19" s="7"/>
      <c r="F19" s="8"/>
      <c r="G19" s="8"/>
      <c r="H19" s="8"/>
    </row>
    <row r="20" spans="1:8" ht="12.95">
      <c r="A20" s="6"/>
      <c r="B20" s="7"/>
      <c r="C20" s="7"/>
      <c r="D20" s="7"/>
      <c r="E20" s="7"/>
      <c r="F20" s="8"/>
      <c r="G20" s="8"/>
      <c r="H20" s="8"/>
    </row>
    <row r="21" spans="1:8" ht="12.75" customHeight="1">
      <c r="A21" s="11" t="s">
        <v>25</v>
      </c>
      <c r="B21" s="7"/>
      <c r="C21" s="7"/>
      <c r="D21" s="7"/>
      <c r="E21" s="7"/>
      <c r="F21" s="8"/>
      <c r="G21" s="8"/>
      <c r="H21" s="8"/>
    </row>
    <row r="22" spans="1:8" ht="12.95">
      <c r="A22" s="6"/>
      <c r="B22" s="7"/>
      <c r="C22" s="7"/>
      <c r="D22" s="7"/>
      <c r="E22" s="7"/>
      <c r="F22" s="8"/>
      <c r="G22" s="8"/>
      <c r="H22" s="8"/>
    </row>
    <row r="23" spans="1:8" ht="12.75" customHeight="1">
      <c r="A23" s="11" t="s">
        <v>26</v>
      </c>
      <c r="B23" s="7"/>
      <c r="C23" s="7"/>
      <c r="D23" s="7"/>
      <c r="E23" s="7"/>
      <c r="F23" s="8"/>
      <c r="G23" s="8"/>
      <c r="H23" s="8"/>
    </row>
    <row r="24" spans="1:8" ht="12.95">
      <c r="A24" s="6"/>
      <c r="B24" s="7"/>
      <c r="C24" s="7"/>
      <c r="D24" s="7"/>
      <c r="E24" s="7"/>
      <c r="F24" s="8"/>
      <c r="G24" s="8"/>
      <c r="H24" s="8"/>
    </row>
    <row r="25" spans="1:8" ht="12.75" customHeight="1">
      <c r="A25" s="11" t="s">
        <v>27</v>
      </c>
      <c r="B25" s="7"/>
      <c r="C25" s="7"/>
      <c r="D25" s="7"/>
      <c r="E25" s="7"/>
      <c r="F25" s="8"/>
      <c r="G25" s="8"/>
      <c r="H25" s="8"/>
    </row>
    <row r="26" spans="1:8" ht="12.95">
      <c r="A26" s="6"/>
      <c r="B26" s="7"/>
      <c r="C26" s="7"/>
      <c r="D26" s="7"/>
      <c r="E26" s="7"/>
      <c r="F26" s="8"/>
      <c r="G26" s="8"/>
      <c r="H26" s="8"/>
    </row>
    <row r="27" spans="1:8" ht="12.75" customHeight="1">
      <c r="A27" s="11" t="s">
        <v>28</v>
      </c>
      <c r="B27" s="7"/>
      <c r="C27" s="7"/>
      <c r="D27" s="7"/>
      <c r="E27" s="7"/>
      <c r="F27" s="8"/>
      <c r="G27" s="8"/>
      <c r="H27" s="8"/>
    </row>
    <row r="28" spans="1:8" ht="13.9" customHeight="1">
      <c r="A28" s="6"/>
      <c r="B28" s="7"/>
      <c r="C28" s="7"/>
      <c r="D28" s="7"/>
      <c r="E28" s="7"/>
      <c r="F28" s="8"/>
      <c r="G28" s="8"/>
      <c r="H28" s="8"/>
    </row>
    <row r="29" spans="1:8" ht="13.9" customHeight="1">
      <c r="A29" s="6"/>
      <c r="B29" s="7"/>
      <c r="C29" s="7"/>
      <c r="D29" s="7"/>
      <c r="E29" s="7"/>
      <c r="F29" s="8"/>
      <c r="G29" s="8"/>
      <c r="H29" s="8"/>
    </row>
    <row r="30" spans="1:8" ht="13.9" customHeight="1">
      <c r="A30" s="6"/>
      <c r="B30" s="7"/>
      <c r="C30" s="7"/>
      <c r="D30" s="7"/>
      <c r="E30" s="7"/>
      <c r="F30" s="8"/>
      <c r="G30" s="8"/>
      <c r="H30" s="8"/>
    </row>
  </sheetData>
  <mergeCells count="1">
    <mergeCell ref="A2:A3"/>
  </mergeCells>
  <hyperlinks>
    <hyperlink ref="A7" location="'Branch'!A1" display="Branch" xr:uid="{AC4EAE34-FB3B-4C99-8273-5FBAAD92E467}"/>
    <hyperlink ref="A9" location="'Depot'!A1" display="Depot" xr:uid="{B43471B8-E85F-46A9-966B-5D74E729C98E}"/>
    <hyperlink ref="A11" location="'Fund center'!A1" display="Fund center" xr:uid="{0761D6C5-E90F-4627-87ED-96E6B5153290}"/>
    <hyperlink ref="A13" location="'Cost center'!A1" display="Cost center" xr:uid="{FF103D2C-E7D5-43B5-8685-39157A2431F1}"/>
    <hyperlink ref="A15" location="'MIS code'!A1" display="MIS code" xr:uid="{FD80072E-AF71-494C-82BC-CAF45D3984D8}"/>
    <hyperlink ref="A17" location="'Commit'!A1" display="Commit" xr:uid="{EEC94483-2CE2-494F-B92C-32A1E934B77E}"/>
    <hyperlink ref="A19" location="'Asset'!A1" display="Asset" xr:uid="{460B9EE9-C6B2-4D3D-B48C-4D21FE7725F1}"/>
    <hyperlink ref="A21" location="'Route'!A1" display="Route" xr:uid="{1BC111AD-19D7-45C3-ABBD-C4810AF744AE}"/>
    <hyperlink ref="A23" location="'Statistic'!A1" display="Statistic" xr:uid="{286BC789-F765-4566-A08C-6304B04F89AA}"/>
    <hyperlink ref="A25" location="'Financial'!A1" display="Financial" xr:uid="{BF2DC002-34AE-4835-BEEF-E1839989835B}"/>
    <hyperlink ref="A27" location="'Other'!A1" display="Other" xr:uid="{B1E98F8F-8A0E-4D6C-8277-C7CC87C412A9}"/>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E468-809A-4DF2-80B6-351A8AD926A4}">
  <sheetPr codeName="Sheet5">
    <tabColor theme="4"/>
  </sheetPr>
  <dimension ref="A1:J30"/>
  <sheetViews>
    <sheetView showGridLines="0" workbookViewId="0">
      <pane xSplit="1" ySplit="5" topLeftCell="B6" activePane="bottomRight" state="frozen"/>
      <selection pane="bottomRight" activeCell="A11" activeCellId="1" sqref="D19 A11"/>
      <selection pane="bottomLeft" activeCell="A6" sqref="A6"/>
      <selection pane="topRight" activeCell="B1" sqref="B1"/>
    </sheetView>
  </sheetViews>
  <sheetFormatPr defaultColWidth="8.7109375" defaultRowHeight="12.75" customHeight="1"/>
  <cols>
    <col min="1" max="1" width="30.5703125" style="2" customWidth="1"/>
    <col min="3" max="3" width="15.5703125" customWidth="1"/>
    <col min="4" max="4" width="25.7109375" customWidth="1"/>
    <col min="5" max="5" width="8" customWidth="1"/>
    <col min="6" max="6" width="10.85546875" customWidth="1"/>
    <col min="7" max="7" width="7.28515625" style="1" customWidth="1"/>
    <col min="8" max="8" width="6.7109375" style="1" customWidth="1"/>
    <col min="9" max="9" width="7.28515625" style="1" customWidth="1"/>
    <col min="10" max="10" width="8.7109375" style="1"/>
  </cols>
  <sheetData>
    <row r="1" spans="1:10" ht="12.95">
      <c r="A1" s="6"/>
      <c r="B1" s="7"/>
      <c r="C1" s="7"/>
      <c r="D1" s="7"/>
      <c r="E1" s="7"/>
      <c r="F1" s="7"/>
      <c r="G1" s="8"/>
      <c r="H1" s="8"/>
      <c r="I1" s="8"/>
      <c r="J1" s="8"/>
    </row>
    <row r="2" spans="1:10" ht="13.9" customHeight="1">
      <c r="A2" s="41" t="s">
        <v>0</v>
      </c>
      <c r="B2" s="7"/>
      <c r="C2" s="7" t="s">
        <v>29</v>
      </c>
      <c r="D2" s="7"/>
      <c r="E2" s="7"/>
      <c r="F2" s="7"/>
      <c r="G2" s="8"/>
      <c r="H2" s="8"/>
      <c r="I2" s="8"/>
      <c r="J2" s="8"/>
    </row>
    <row r="3" spans="1:10" ht="13.9" customHeight="1">
      <c r="A3" s="42"/>
      <c r="B3" s="7"/>
      <c r="C3" s="7"/>
      <c r="D3" s="7"/>
      <c r="E3" s="7"/>
      <c r="F3" s="7"/>
      <c r="G3" s="8"/>
      <c r="H3" s="8"/>
      <c r="I3" s="8"/>
      <c r="J3" s="8"/>
    </row>
    <row r="4" spans="1:10" ht="13.9" customHeight="1">
      <c r="A4" s="9" t="s">
        <v>2</v>
      </c>
      <c r="B4" s="7"/>
      <c r="C4" s="7"/>
      <c r="D4" s="7"/>
      <c r="E4" s="7"/>
      <c r="F4" s="7"/>
      <c r="G4" s="8">
        <f>MAX(_xlfn.ANCHORARRAY(G6))</f>
        <v>0</v>
      </c>
      <c r="H4" s="8">
        <f>MAX(_xlfn.ANCHORARRAY(H6))</f>
        <v>0</v>
      </c>
      <c r="I4" s="8"/>
      <c r="J4" s="8"/>
    </row>
    <row r="5" spans="1:10" ht="12.95">
      <c r="A5" s="9"/>
      <c r="B5" s="7"/>
      <c r="C5" s="7" t="s">
        <v>30</v>
      </c>
      <c r="D5" s="7" t="s">
        <v>31</v>
      </c>
      <c r="E5" s="7" t="s">
        <v>3</v>
      </c>
      <c r="F5" s="7" t="s">
        <v>5</v>
      </c>
      <c r="G5" s="8" t="s">
        <v>6</v>
      </c>
      <c r="H5" s="8" t="s">
        <v>7</v>
      </c>
      <c r="I5" s="8"/>
      <c r="J5" s="8"/>
    </row>
    <row r="6" spans="1:10" ht="13.9" customHeight="1">
      <c r="A6" s="6"/>
      <c r="B6" s="7"/>
      <c r="C6" s="7" t="s">
        <v>32</v>
      </c>
      <c r="D6" s="7" t="s">
        <v>9</v>
      </c>
      <c r="E6" s="7" t="s">
        <v>8</v>
      </c>
      <c r="F6" s="7"/>
      <c r="G6" s="8" cm="1">
        <f t="array" ref="G6:G16">COUNTIFS(L_DP[Depot],L_DP[Depot])-1</f>
        <v>0</v>
      </c>
      <c r="H6" s="8" cm="1">
        <f t="array" ref="H6:H16">COUNTIFS(L_DP[Depot],L_DP[Depot]&amp;"?*")</f>
        <v>0</v>
      </c>
      <c r="I6" s="8" t="str" cm="1">
        <f t="array" ref="I6:I16">L_DP[Depot]</f>
        <v>HOA_</v>
      </c>
      <c r="J6" s="8"/>
    </row>
    <row r="7" spans="1:10" ht="12.95">
      <c r="A7" s="11" t="s">
        <v>10</v>
      </c>
      <c r="B7" s="7"/>
      <c r="C7" s="7" t="s">
        <v>33</v>
      </c>
      <c r="D7" s="7" t="s">
        <v>34</v>
      </c>
      <c r="E7" s="7" t="s">
        <v>11</v>
      </c>
      <c r="F7" s="7"/>
      <c r="G7" s="8">
        <v>0</v>
      </c>
      <c r="H7" s="8">
        <v>0</v>
      </c>
      <c r="I7" s="8" t="str">
        <v>OCX_</v>
      </c>
      <c r="J7" s="8"/>
    </row>
    <row r="8" spans="1:10" ht="12.95">
      <c r="A8" s="6"/>
      <c r="B8" s="7"/>
      <c r="C8" s="7" t="s">
        <v>35</v>
      </c>
      <c r="D8" s="7" t="s">
        <v>36</v>
      </c>
      <c r="E8" s="7" t="s">
        <v>11</v>
      </c>
      <c r="F8" s="7"/>
      <c r="G8" s="8">
        <v>0</v>
      </c>
      <c r="H8" s="8">
        <v>0</v>
      </c>
      <c r="I8" s="8" t="str">
        <v>SMX_</v>
      </c>
      <c r="J8" s="8"/>
    </row>
    <row r="9" spans="1:10" ht="12.95">
      <c r="A9" s="10" t="s">
        <v>15</v>
      </c>
      <c r="B9" s="7"/>
      <c r="C9" s="7" t="s">
        <v>37</v>
      </c>
      <c r="D9" s="7" t="s">
        <v>38</v>
      </c>
      <c r="E9" s="7" t="s">
        <v>13</v>
      </c>
      <c r="F9" s="7"/>
      <c r="G9" s="8">
        <v>0</v>
      </c>
      <c r="H9" s="8">
        <v>0</v>
      </c>
      <c r="I9" s="8" t="str">
        <v>GRX_</v>
      </c>
      <c r="J9" s="8"/>
    </row>
    <row r="10" spans="1:10" ht="12.95">
      <c r="A10" s="6"/>
      <c r="B10" s="7"/>
      <c r="C10" s="7" t="s">
        <v>39</v>
      </c>
      <c r="D10" s="7" t="s">
        <v>40</v>
      </c>
      <c r="E10" s="7" t="s">
        <v>16</v>
      </c>
      <c r="F10" s="7"/>
      <c r="G10" s="8">
        <v>0</v>
      </c>
      <c r="H10" s="8">
        <v>0</v>
      </c>
      <c r="I10" s="8" t="str">
        <v>PQX_</v>
      </c>
      <c r="J10" s="8"/>
    </row>
    <row r="11" spans="1:10" ht="12.75" customHeight="1">
      <c r="A11" s="11" t="s">
        <v>20</v>
      </c>
      <c r="B11" s="7"/>
      <c r="C11" s="7" t="s">
        <v>41</v>
      </c>
      <c r="D11" s="7" t="s">
        <v>19</v>
      </c>
      <c r="E11" s="7" t="s">
        <v>18</v>
      </c>
      <c r="F11" s="7"/>
      <c r="G11" s="8">
        <v>0</v>
      </c>
      <c r="H11" s="8">
        <v>0</v>
      </c>
      <c r="I11" s="8" t="str">
        <v>NTX_</v>
      </c>
      <c r="J11" s="8"/>
    </row>
    <row r="12" spans="1:10" ht="12.95">
      <c r="A12" s="6"/>
      <c r="B12" s="7"/>
      <c r="C12" s="7" t="s">
        <v>42</v>
      </c>
      <c r="D12" s="7" t="s">
        <v>43</v>
      </c>
      <c r="E12" s="7" t="s">
        <v>16</v>
      </c>
      <c r="F12" s="7"/>
      <c r="G12" s="8">
        <v>0</v>
      </c>
      <c r="H12" s="8">
        <v>0</v>
      </c>
      <c r="I12" s="8" t="str">
        <v>PQS_</v>
      </c>
      <c r="J12" s="8"/>
    </row>
    <row r="13" spans="1:10" ht="12.75" customHeight="1">
      <c r="A13" s="11" t="s">
        <v>21</v>
      </c>
      <c r="B13" s="7"/>
      <c r="C13" s="7" t="s">
        <v>44</v>
      </c>
      <c r="D13" s="7" t="s">
        <v>45</v>
      </c>
      <c r="E13" s="7" t="s">
        <v>11</v>
      </c>
      <c r="F13" s="7"/>
      <c r="G13" s="8">
        <v>0</v>
      </c>
      <c r="H13" s="8">
        <v>0</v>
      </c>
      <c r="I13" s="8" t="str">
        <v>OCS_</v>
      </c>
      <c r="J13" s="8"/>
    </row>
    <row r="14" spans="1:10" ht="12.95">
      <c r="A14" s="6"/>
      <c r="B14" s="7"/>
      <c r="C14" s="7" t="s">
        <v>46</v>
      </c>
      <c r="D14" s="7" t="s">
        <v>47</v>
      </c>
      <c r="E14" s="7" t="s">
        <v>11</v>
      </c>
      <c r="F14" s="7"/>
      <c r="G14" s="8">
        <v>0</v>
      </c>
      <c r="H14" s="8">
        <v>0</v>
      </c>
      <c r="I14" s="8" t="str">
        <v>SMS_</v>
      </c>
      <c r="J14" s="8"/>
    </row>
    <row r="15" spans="1:10" ht="12.75" customHeight="1">
      <c r="A15" s="11" t="s">
        <v>22</v>
      </c>
      <c r="B15" s="7"/>
      <c r="C15" s="7" t="s">
        <v>48</v>
      </c>
      <c r="D15" s="7" t="s">
        <v>49</v>
      </c>
      <c r="E15" s="7" t="s">
        <v>13</v>
      </c>
      <c r="F15" s="7"/>
      <c r="G15" s="8">
        <v>0</v>
      </c>
      <c r="H15" s="8">
        <v>0</v>
      </c>
      <c r="I15" s="8" t="str">
        <v>GRS_</v>
      </c>
      <c r="J15" s="8"/>
    </row>
    <row r="16" spans="1:10" ht="12.95">
      <c r="A16" s="6"/>
      <c r="B16" s="7"/>
      <c r="C16" s="7" t="s">
        <v>50</v>
      </c>
      <c r="D16" s="7" t="s">
        <v>51</v>
      </c>
      <c r="E16" s="7" t="s">
        <v>18</v>
      </c>
      <c r="F16" s="7"/>
      <c r="G16" s="8">
        <v>0</v>
      </c>
      <c r="H16" s="8">
        <v>0</v>
      </c>
      <c r="I16" s="8" t="str">
        <v>NTS_</v>
      </c>
      <c r="J16" s="8"/>
    </row>
    <row r="17" spans="1:10" ht="12.75" customHeight="1">
      <c r="A17" s="11" t="s">
        <v>23</v>
      </c>
      <c r="B17" s="7"/>
      <c r="C17" s="7"/>
      <c r="D17" s="7"/>
      <c r="E17" s="7"/>
      <c r="F17" s="7"/>
      <c r="G17" s="8"/>
      <c r="H17" s="8"/>
      <c r="I17" s="8"/>
      <c r="J17" s="8"/>
    </row>
    <row r="18" spans="1:10" ht="12.95">
      <c r="A18" s="6"/>
      <c r="B18" s="7"/>
      <c r="C18" s="7"/>
      <c r="D18" s="7"/>
      <c r="E18" s="7"/>
      <c r="F18" s="7"/>
      <c r="G18" s="8"/>
      <c r="H18" s="8"/>
      <c r="I18" s="8"/>
      <c r="J18" s="8"/>
    </row>
    <row r="19" spans="1:10" ht="12.75" customHeight="1">
      <c r="A19" s="11" t="s">
        <v>24</v>
      </c>
      <c r="B19" s="7"/>
      <c r="C19" s="7"/>
      <c r="D19" s="7"/>
      <c r="E19" s="7"/>
      <c r="F19" s="7"/>
      <c r="G19" s="8"/>
      <c r="H19" s="8"/>
      <c r="I19" s="8"/>
      <c r="J19" s="8"/>
    </row>
    <row r="20" spans="1:10" ht="12.95">
      <c r="A20" s="6"/>
      <c r="B20" s="7"/>
      <c r="C20" s="7"/>
      <c r="D20" s="7"/>
      <c r="E20" s="7"/>
      <c r="F20" s="7"/>
      <c r="G20" s="8"/>
      <c r="H20" s="8"/>
      <c r="I20" s="8"/>
      <c r="J20" s="8"/>
    </row>
    <row r="21" spans="1:10" ht="12.75" customHeight="1">
      <c r="A21" s="11" t="s">
        <v>25</v>
      </c>
      <c r="B21" s="7"/>
      <c r="C21" s="7"/>
      <c r="D21" s="7"/>
      <c r="E21" s="7"/>
      <c r="F21" s="7"/>
      <c r="G21" s="8"/>
      <c r="H21" s="8"/>
      <c r="I21" s="8"/>
      <c r="J21" s="8"/>
    </row>
    <row r="22" spans="1:10" ht="12.95">
      <c r="A22" s="6"/>
      <c r="B22" s="7"/>
      <c r="C22" s="7"/>
      <c r="D22" s="7"/>
      <c r="E22" s="7"/>
      <c r="F22" s="7"/>
      <c r="G22" s="8"/>
      <c r="H22" s="8"/>
      <c r="I22" s="8"/>
      <c r="J22" s="8"/>
    </row>
    <row r="23" spans="1:10" ht="12.75" customHeight="1">
      <c r="A23" s="11" t="s">
        <v>26</v>
      </c>
      <c r="B23" s="7"/>
      <c r="C23" s="7"/>
      <c r="D23" s="7"/>
      <c r="E23" s="7"/>
      <c r="F23" s="7"/>
      <c r="G23" s="8"/>
      <c r="H23" s="8"/>
      <c r="I23" s="8"/>
      <c r="J23" s="8"/>
    </row>
    <row r="24" spans="1:10" ht="12.95">
      <c r="A24" s="6"/>
      <c r="B24" s="7"/>
      <c r="C24" s="7"/>
      <c r="D24" s="7"/>
      <c r="E24" s="7"/>
      <c r="F24" s="7"/>
      <c r="G24" s="8"/>
      <c r="H24" s="8"/>
      <c r="I24" s="8"/>
      <c r="J24" s="8"/>
    </row>
    <row r="25" spans="1:10" ht="12.75" customHeight="1">
      <c r="A25" s="11" t="s">
        <v>27</v>
      </c>
      <c r="B25" s="7"/>
      <c r="C25" s="7"/>
      <c r="D25" s="7"/>
      <c r="E25" s="7"/>
      <c r="F25" s="7"/>
      <c r="G25" s="8"/>
      <c r="H25" s="8"/>
      <c r="I25" s="8"/>
      <c r="J25" s="8"/>
    </row>
    <row r="26" spans="1:10" ht="12.95">
      <c r="A26" s="6"/>
      <c r="B26" s="7"/>
      <c r="C26" s="7"/>
      <c r="D26" s="7"/>
      <c r="E26" s="7"/>
      <c r="F26" s="7"/>
      <c r="G26" s="8"/>
      <c r="H26" s="8"/>
      <c r="I26" s="8"/>
      <c r="J26" s="8"/>
    </row>
    <row r="27" spans="1:10" ht="12.75" customHeight="1">
      <c r="A27" s="11" t="s">
        <v>28</v>
      </c>
      <c r="B27" s="7"/>
      <c r="C27" s="7"/>
      <c r="D27" s="7"/>
      <c r="E27" s="7"/>
      <c r="F27" s="7"/>
      <c r="G27" s="8"/>
      <c r="H27" s="8"/>
      <c r="I27" s="8"/>
      <c r="J27" s="8"/>
    </row>
    <row r="28" spans="1:10" ht="13.9" customHeight="1">
      <c r="A28" s="6"/>
      <c r="B28" s="7"/>
      <c r="C28" s="7"/>
      <c r="D28" s="7"/>
      <c r="E28" s="7"/>
      <c r="F28" s="7"/>
      <c r="G28" s="8"/>
      <c r="H28" s="8"/>
      <c r="I28" s="8"/>
      <c r="J28" s="8"/>
    </row>
    <row r="29" spans="1:10" ht="13.9" customHeight="1">
      <c r="A29" s="6"/>
      <c r="B29" s="7"/>
      <c r="C29" s="7"/>
      <c r="D29" s="7"/>
      <c r="E29" s="7"/>
      <c r="F29" s="7"/>
      <c r="G29" s="8"/>
      <c r="H29" s="8"/>
      <c r="I29" s="8"/>
      <c r="J29" s="8"/>
    </row>
    <row r="30" spans="1:10" ht="13.9" customHeight="1">
      <c r="A30" s="6"/>
      <c r="B30" s="7"/>
      <c r="C30" s="7"/>
      <c r="D30" s="7"/>
      <c r="E30" s="7"/>
      <c r="F30" s="7"/>
      <c r="G30" s="8"/>
      <c r="H30" s="8"/>
      <c r="I30" s="8"/>
      <c r="J30" s="8"/>
    </row>
  </sheetData>
  <mergeCells count="1">
    <mergeCell ref="A2:A3"/>
  </mergeCells>
  <hyperlinks>
    <hyperlink ref="A7" location="'Branch'!A1" display="Branch" xr:uid="{993901BD-7BC3-4D7C-A91B-A5710F5E6A31}"/>
    <hyperlink ref="A9" location="'Depot'!A1" display="Depot" xr:uid="{9B78BBA2-4E1B-4AED-9DE8-D2EF8A20F031}"/>
    <hyperlink ref="A11" location="'Fund center'!A1" display="Fund center" xr:uid="{DE057109-F242-4341-A210-9F1C37391861}"/>
    <hyperlink ref="A13" location="'Cost center'!A1" display="Cost center" xr:uid="{577E6126-16B1-402D-B165-67569338486D}"/>
    <hyperlink ref="A15" location="'MIS code'!A1" display="MIS code" xr:uid="{7A63BEE9-AE6B-49AD-B44C-246E19C60B99}"/>
    <hyperlink ref="A17" location="'Commit'!A1" display="Commit" xr:uid="{A3416BD9-41A1-4899-A9A7-388BA0A8C7D8}"/>
    <hyperlink ref="A19" location="'Asset'!A1" display="Asset" xr:uid="{0B924552-197A-40BF-956B-B9754F2C668C}"/>
    <hyperlink ref="A21" location="'Route'!A1" display="Route" xr:uid="{DD5F106F-0D6E-4127-BBD5-6294CE289E15}"/>
    <hyperlink ref="A23" location="'Statistic'!A1" display="Statistic" xr:uid="{C7D20DED-FD99-4166-9CED-738AB3C22077}"/>
    <hyperlink ref="A25" location="'Financial'!A1" display="Financial" xr:uid="{009D8DE8-AECA-4773-8A4A-00C66FFCFB17}"/>
    <hyperlink ref="A27" location="'Other'!A1" display="Other" xr:uid="{0AFD2BD5-8C0A-4E59-B51E-A083E4ECE625}"/>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359F3339-3C40-4AA6-8545-841A30A126D9}">
          <x14:formula1>
            <xm:f>_xlfn.ANCHORARRAY(Branch!$H$6)</xm:f>
          </x14:formula1>
          <xm:sqref>E6:E16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B3CC-B232-4786-AE10-E8765CB3F569}">
  <sheetPr codeName="Sheet6">
    <tabColor theme="4"/>
  </sheetPr>
  <dimension ref="A2:J30"/>
  <sheetViews>
    <sheetView showGridLines="0" workbookViewId="0">
      <pane xSplit="1" ySplit="5" topLeftCell="B11" activePane="bottomRight" state="frozen"/>
      <selection pane="bottomRight" activeCell="C14" sqref="C14"/>
      <selection pane="bottomLeft" activeCell="A6" sqref="A6"/>
      <selection pane="topRight" activeCell="B1" sqref="B1"/>
    </sheetView>
  </sheetViews>
  <sheetFormatPr defaultColWidth="8.7109375" defaultRowHeight="12.95"/>
  <cols>
    <col min="1" max="1" width="30.5703125" style="2" customWidth="1"/>
    <col min="3" max="3" width="14.42578125" customWidth="1"/>
    <col min="4" max="4" width="16" customWidth="1"/>
    <col min="5" max="5" width="9.28515625" customWidth="1"/>
    <col min="6" max="7" width="13.7109375" customWidth="1"/>
    <col min="8" max="8" width="7.28515625" style="1" customWidth="1"/>
    <col min="9" max="9" width="6.7109375" style="1" customWidth="1"/>
    <col min="10" max="10" width="14.42578125" style="1" customWidth="1"/>
  </cols>
  <sheetData>
    <row r="2" spans="1:10" ht="13.9" customHeight="1">
      <c r="A2" s="41" t="s">
        <v>0</v>
      </c>
      <c r="B2" s="7"/>
      <c r="C2" s="7" t="s">
        <v>52</v>
      </c>
      <c r="D2" s="7"/>
      <c r="E2" s="7"/>
      <c r="F2" s="7"/>
      <c r="G2" s="7"/>
      <c r="H2" s="8"/>
      <c r="I2" s="8"/>
      <c r="J2" s="8"/>
    </row>
    <row r="3" spans="1:10" ht="13.9" customHeight="1">
      <c r="A3" s="42"/>
      <c r="B3" s="7"/>
      <c r="C3" s="7"/>
      <c r="D3" s="7"/>
      <c r="E3" s="7"/>
      <c r="F3" s="7"/>
      <c r="G3" s="7"/>
      <c r="H3" s="8"/>
      <c r="I3" s="8"/>
      <c r="J3" s="8"/>
    </row>
    <row r="4" spans="1:10" ht="13.9" customHeight="1">
      <c r="A4" s="9" t="s">
        <v>2</v>
      </c>
      <c r="B4" s="7"/>
      <c r="C4" s="7"/>
      <c r="D4" s="7"/>
      <c r="E4" s="7"/>
      <c r="F4" s="7"/>
      <c r="G4" s="7"/>
      <c r="H4" s="8">
        <f>MAX(_xlfn.ANCHORARRAY(H6))</f>
        <v>0</v>
      </c>
      <c r="I4" s="8">
        <f>MAX(_xlfn.ANCHORARRAY(I6))</f>
        <v>0</v>
      </c>
      <c r="J4" s="8"/>
    </row>
    <row r="5" spans="1:10">
      <c r="A5" s="9"/>
      <c r="B5" s="7"/>
      <c r="C5" s="7" t="s">
        <v>53</v>
      </c>
      <c r="D5" s="7" t="s">
        <v>54</v>
      </c>
      <c r="E5" s="7" t="s">
        <v>30</v>
      </c>
      <c r="F5" s="7" t="s">
        <v>55</v>
      </c>
      <c r="G5" s="7" t="s">
        <v>5</v>
      </c>
      <c r="H5" s="8" t="s">
        <v>6</v>
      </c>
      <c r="I5" s="8" t="s">
        <v>7</v>
      </c>
      <c r="J5" s="8"/>
    </row>
    <row r="6" spans="1:10">
      <c r="A6" s="6"/>
      <c r="B6" s="7"/>
      <c r="C6" s="7" t="s">
        <v>56</v>
      </c>
      <c r="D6" s="7" t="s">
        <v>57</v>
      </c>
      <c r="E6" s="7" t="s">
        <v>32</v>
      </c>
      <c r="F6" s="7" t="s">
        <v>58</v>
      </c>
      <c r="G6" s="7"/>
      <c r="H6" s="8" cm="1">
        <f t="array" ref="H6:H26">COUNTIFS(L_FC[Fund center],L_FC[Fund center])-1</f>
        <v>0</v>
      </c>
      <c r="I6" s="8" cm="1">
        <f t="array" ref="I6:I26">COUNTIFS(L_FC[Fund center],L_FC[Fund center]&amp;"?*")</f>
        <v>0</v>
      </c>
      <c r="J6" s="8" t="str" cm="1">
        <f t="array" ref="J6:J26">L_FC[Fund center]</f>
        <v>10000101_</v>
      </c>
    </row>
    <row r="7" spans="1:10">
      <c r="A7" s="11" t="s">
        <v>10</v>
      </c>
      <c r="B7" s="7"/>
      <c r="C7" s="7" t="s">
        <v>59</v>
      </c>
      <c r="D7" s="7" t="s">
        <v>60</v>
      </c>
      <c r="E7" s="7" t="s">
        <v>32</v>
      </c>
      <c r="F7" s="7" t="s">
        <v>61</v>
      </c>
      <c r="G7" s="7"/>
      <c r="H7" s="8">
        <v>0</v>
      </c>
      <c r="I7" s="8">
        <v>0</v>
      </c>
      <c r="J7" s="8" t="str">
        <v>10000102_</v>
      </c>
    </row>
    <row r="8" spans="1:10">
      <c r="A8" s="6"/>
      <c r="B8" s="7"/>
      <c r="C8" s="7" t="s">
        <v>62</v>
      </c>
      <c r="D8" s="7" t="s">
        <v>63</v>
      </c>
      <c r="E8" s="7" t="s">
        <v>32</v>
      </c>
      <c r="F8" s="7" t="s">
        <v>64</v>
      </c>
      <c r="G8" s="7"/>
      <c r="H8" s="8">
        <v>0</v>
      </c>
      <c r="I8" s="8">
        <v>0</v>
      </c>
      <c r="J8" s="8" t="str">
        <v>10000103_</v>
      </c>
    </row>
    <row r="9" spans="1:10">
      <c r="A9" s="11" t="s">
        <v>15</v>
      </c>
      <c r="B9" s="7"/>
      <c r="C9" s="7" t="s">
        <v>65</v>
      </c>
      <c r="D9" s="7" t="s">
        <v>66</v>
      </c>
      <c r="E9" s="7" t="s">
        <v>32</v>
      </c>
      <c r="F9" s="7" t="s">
        <v>67</v>
      </c>
      <c r="G9" s="7"/>
      <c r="H9" s="8">
        <v>0</v>
      </c>
      <c r="I9" s="8">
        <v>0</v>
      </c>
      <c r="J9" s="8" t="str">
        <v>10000104_</v>
      </c>
    </row>
    <row r="10" spans="1:10">
      <c r="A10" s="6"/>
      <c r="B10" s="7"/>
      <c r="C10" s="7" t="s">
        <v>68</v>
      </c>
      <c r="D10" s="7" t="s">
        <v>69</v>
      </c>
      <c r="E10" s="7" t="s">
        <v>32</v>
      </c>
      <c r="F10" s="7" t="s">
        <v>70</v>
      </c>
      <c r="G10" s="7"/>
      <c r="H10" s="8">
        <v>0</v>
      </c>
      <c r="I10" s="8">
        <v>0</v>
      </c>
      <c r="J10" s="8" t="str">
        <v>10000105_</v>
      </c>
    </row>
    <row r="11" spans="1:10">
      <c r="A11" s="10" t="s">
        <v>20</v>
      </c>
      <c r="B11" s="7"/>
      <c r="C11" s="7" t="s">
        <v>71</v>
      </c>
      <c r="D11" s="7" t="s">
        <v>72</v>
      </c>
      <c r="E11" s="7" t="s">
        <v>32</v>
      </c>
      <c r="F11" s="7" t="s">
        <v>73</v>
      </c>
      <c r="G11" s="7"/>
      <c r="H11" s="8">
        <v>0</v>
      </c>
      <c r="I11" s="8">
        <v>0</v>
      </c>
      <c r="J11" s="8" t="str">
        <v>10000106_</v>
      </c>
    </row>
    <row r="12" spans="1:10">
      <c r="A12" s="6"/>
      <c r="B12" s="7"/>
      <c r="C12" s="7" t="s">
        <v>74</v>
      </c>
      <c r="D12" s="7" t="s">
        <v>75</v>
      </c>
      <c r="E12" s="7" t="s">
        <v>32</v>
      </c>
      <c r="F12" s="7" t="s">
        <v>76</v>
      </c>
      <c r="G12" s="7"/>
      <c r="H12" s="8">
        <v>0</v>
      </c>
      <c r="I12" s="8">
        <v>0</v>
      </c>
      <c r="J12" s="8" t="str">
        <v>10000205_</v>
      </c>
    </row>
    <row r="13" spans="1:10">
      <c r="A13" s="11" t="s">
        <v>21</v>
      </c>
      <c r="B13" s="7"/>
      <c r="C13" s="7" t="s">
        <v>77</v>
      </c>
      <c r="D13" s="7" t="s">
        <v>78</v>
      </c>
      <c r="E13" s="7" t="s">
        <v>32</v>
      </c>
      <c r="F13" s="7" t="s">
        <v>79</v>
      </c>
      <c r="G13" s="7"/>
      <c r="H13" s="8">
        <v>0</v>
      </c>
      <c r="I13" s="8">
        <v>0</v>
      </c>
      <c r="J13" s="8" t="str">
        <v>10000407_</v>
      </c>
    </row>
    <row r="14" spans="1:10">
      <c r="A14" s="6"/>
      <c r="B14" s="7"/>
      <c r="C14" s="7" t="s">
        <v>80</v>
      </c>
      <c r="D14" s="7" t="s">
        <v>81</v>
      </c>
      <c r="E14" s="7" t="s">
        <v>32</v>
      </c>
      <c r="F14" s="7" t="s">
        <v>82</v>
      </c>
      <c r="G14" s="7"/>
      <c r="H14" s="8">
        <v>0</v>
      </c>
      <c r="I14" s="8">
        <v>0</v>
      </c>
      <c r="J14" s="8" t="str">
        <v>10000501_</v>
      </c>
    </row>
    <row r="15" spans="1:10">
      <c r="A15" s="11" t="s">
        <v>22</v>
      </c>
      <c r="B15" s="7"/>
      <c r="C15" s="7" t="s">
        <v>83</v>
      </c>
      <c r="D15" s="7" t="s">
        <v>84</v>
      </c>
      <c r="E15" s="7" t="s">
        <v>33</v>
      </c>
      <c r="F15" s="7" t="s">
        <v>85</v>
      </c>
      <c r="G15" s="7"/>
      <c r="H15" s="8">
        <v>0</v>
      </c>
      <c r="I15" s="8">
        <v>0</v>
      </c>
      <c r="J15" s="8" t="str">
        <v>10010308_</v>
      </c>
    </row>
    <row r="16" spans="1:10">
      <c r="A16" s="6"/>
      <c r="B16" s="7"/>
      <c r="C16" s="7" t="s">
        <v>86</v>
      </c>
      <c r="D16" s="7" t="s">
        <v>87</v>
      </c>
      <c r="E16" s="7" t="s">
        <v>44</v>
      </c>
      <c r="F16" s="7" t="s">
        <v>88</v>
      </c>
      <c r="G16" s="7"/>
      <c r="H16" s="8">
        <v>0</v>
      </c>
      <c r="I16" s="8">
        <v>0</v>
      </c>
      <c r="J16" s="8" t="str">
        <v>10010508_</v>
      </c>
    </row>
    <row r="17" spans="1:10">
      <c r="A17" s="11" t="s">
        <v>23</v>
      </c>
      <c r="B17" s="7"/>
      <c r="C17" s="7" t="s">
        <v>89</v>
      </c>
      <c r="D17" s="7" t="s">
        <v>90</v>
      </c>
      <c r="E17" s="7" t="s">
        <v>35</v>
      </c>
      <c r="F17" s="7" t="s">
        <v>91</v>
      </c>
      <c r="G17" s="7"/>
      <c r="H17" s="8">
        <v>0</v>
      </c>
      <c r="I17" s="8">
        <v>0</v>
      </c>
      <c r="J17" s="8" t="str">
        <v>10020309_</v>
      </c>
    </row>
    <row r="18" spans="1:10">
      <c r="A18" s="6"/>
      <c r="B18" s="7"/>
      <c r="C18" s="7" t="s">
        <v>92</v>
      </c>
      <c r="D18" s="7" t="s">
        <v>93</v>
      </c>
      <c r="E18" s="7" t="s">
        <v>46</v>
      </c>
      <c r="F18" s="7" t="s">
        <v>94</v>
      </c>
      <c r="G18" s="7"/>
      <c r="H18" s="8">
        <v>0</v>
      </c>
      <c r="I18" s="8">
        <v>0</v>
      </c>
      <c r="J18" s="8" t="str">
        <v>10020509_</v>
      </c>
    </row>
    <row r="19" spans="1:10">
      <c r="A19" s="11" t="s">
        <v>24</v>
      </c>
      <c r="B19" s="7"/>
      <c r="C19" s="7" t="s">
        <v>95</v>
      </c>
      <c r="D19" s="7" t="s">
        <v>96</v>
      </c>
      <c r="E19" s="7" t="s">
        <v>37</v>
      </c>
      <c r="F19" s="7" t="s">
        <v>97</v>
      </c>
      <c r="G19" s="7"/>
      <c r="H19" s="8">
        <v>0</v>
      </c>
      <c r="I19" s="8">
        <v>0</v>
      </c>
      <c r="J19" s="8" t="str">
        <v>11000310_</v>
      </c>
    </row>
    <row r="20" spans="1:10">
      <c r="A20" s="6"/>
      <c r="B20" s="7"/>
      <c r="C20" s="7" t="s">
        <v>98</v>
      </c>
      <c r="D20" s="7" t="s">
        <v>99</v>
      </c>
      <c r="E20" s="7" t="s">
        <v>48</v>
      </c>
      <c r="F20" s="7" t="s">
        <v>100</v>
      </c>
      <c r="G20" s="7"/>
      <c r="H20" s="8">
        <v>0</v>
      </c>
      <c r="I20" s="8">
        <v>0</v>
      </c>
      <c r="J20" s="8" t="str">
        <v>11000510_</v>
      </c>
    </row>
    <row r="21" spans="1:10">
      <c r="A21" s="11" t="s">
        <v>25</v>
      </c>
      <c r="B21" s="7"/>
      <c r="C21" s="7" t="s">
        <v>101</v>
      </c>
      <c r="D21" s="7" t="s">
        <v>102</v>
      </c>
      <c r="E21" s="7" t="s">
        <v>39</v>
      </c>
      <c r="F21" s="7" t="s">
        <v>103</v>
      </c>
      <c r="G21" s="7"/>
      <c r="H21" s="8">
        <v>0</v>
      </c>
      <c r="I21" s="8">
        <v>0</v>
      </c>
      <c r="J21" s="8" t="str">
        <v>12000311_</v>
      </c>
    </row>
    <row r="22" spans="1:10">
      <c r="A22" s="6"/>
      <c r="B22" s="7"/>
      <c r="C22" s="7" t="s">
        <v>104</v>
      </c>
      <c r="D22" s="7" t="s">
        <v>105</v>
      </c>
      <c r="E22" s="7" t="s">
        <v>42</v>
      </c>
      <c r="F22" s="7" t="s">
        <v>106</v>
      </c>
      <c r="G22" s="7"/>
      <c r="H22" s="8">
        <v>0</v>
      </c>
      <c r="I22" s="8">
        <v>0</v>
      </c>
      <c r="J22" s="8" t="str">
        <v>12000511_</v>
      </c>
    </row>
    <row r="23" spans="1:10">
      <c r="A23" s="11" t="s">
        <v>26</v>
      </c>
      <c r="B23" s="7"/>
      <c r="C23" s="7" t="s">
        <v>107</v>
      </c>
      <c r="D23" s="7" t="s">
        <v>108</v>
      </c>
      <c r="E23" s="7" t="s">
        <v>41</v>
      </c>
      <c r="F23" s="7" t="s">
        <v>109</v>
      </c>
      <c r="G23" s="7"/>
      <c r="H23" s="8">
        <v>0</v>
      </c>
      <c r="I23" s="8">
        <v>0</v>
      </c>
      <c r="J23" s="8" t="str">
        <v>13000316_</v>
      </c>
    </row>
    <row r="24" spans="1:10">
      <c r="A24" s="6"/>
      <c r="B24" s="7"/>
      <c r="C24" s="7" t="s">
        <v>110</v>
      </c>
      <c r="D24" s="7" t="s">
        <v>111</v>
      </c>
      <c r="E24" s="7" t="s">
        <v>50</v>
      </c>
      <c r="F24" s="7" t="s">
        <v>112</v>
      </c>
      <c r="G24" s="7"/>
      <c r="H24" s="8">
        <v>0</v>
      </c>
      <c r="I24" s="8">
        <v>0</v>
      </c>
      <c r="J24" s="8" t="str">
        <v>13000516_</v>
      </c>
    </row>
    <row r="25" spans="1:10">
      <c r="A25" s="11" t="s">
        <v>27</v>
      </c>
      <c r="B25" s="7"/>
      <c r="C25" s="7" t="s">
        <v>113</v>
      </c>
      <c r="D25" s="7" t="s">
        <v>84</v>
      </c>
      <c r="E25" s="7" t="s">
        <v>33</v>
      </c>
      <c r="F25" s="7" t="s">
        <v>85</v>
      </c>
      <c r="G25" s="7"/>
      <c r="H25" s="8">
        <v>0</v>
      </c>
      <c r="I25" s="8">
        <v>0</v>
      </c>
      <c r="J25" s="8" t="str">
        <v>10010312_</v>
      </c>
    </row>
    <row r="26" spans="1:10">
      <c r="A26" s="6"/>
      <c r="B26" s="7"/>
      <c r="C26" s="13" t="s">
        <v>114</v>
      </c>
      <c r="D26" s="13" t="s">
        <v>72</v>
      </c>
      <c r="E26" s="13" t="s">
        <v>32</v>
      </c>
      <c r="F26" s="13" t="s">
        <v>73</v>
      </c>
      <c r="G26" s="13"/>
      <c r="H26" s="8">
        <v>0</v>
      </c>
      <c r="I26" s="8">
        <v>0</v>
      </c>
      <c r="J26" s="8" t="str">
        <v>10000206_</v>
      </c>
    </row>
    <row r="27" spans="1:10">
      <c r="A27" s="11" t="s">
        <v>28</v>
      </c>
      <c r="B27" s="7"/>
      <c r="C27" s="7"/>
      <c r="D27" s="7"/>
      <c r="E27" s="7"/>
      <c r="F27" s="7"/>
      <c r="G27" s="7"/>
      <c r="H27" s="8"/>
      <c r="I27" s="8"/>
      <c r="J27" s="8"/>
    </row>
    <row r="28" spans="1:10" ht="13.9" customHeight="1">
      <c r="A28" s="6"/>
      <c r="B28" s="7"/>
      <c r="C28" s="7"/>
      <c r="D28" s="7"/>
      <c r="E28" s="7"/>
      <c r="F28" s="7"/>
      <c r="G28" s="7"/>
      <c r="H28" s="8"/>
      <c r="I28" s="8"/>
      <c r="J28" s="8"/>
    </row>
    <row r="29" spans="1:10" ht="13.9" customHeight="1">
      <c r="A29" s="6"/>
      <c r="B29" s="7"/>
      <c r="C29" s="7"/>
      <c r="D29" s="7"/>
      <c r="E29" s="7"/>
      <c r="F29" s="7"/>
      <c r="G29" s="7"/>
      <c r="H29" s="8"/>
      <c r="I29" s="8"/>
      <c r="J29" s="8"/>
    </row>
    <row r="30" spans="1:10" ht="13.9" customHeight="1">
      <c r="A30" s="6"/>
      <c r="B30" s="7"/>
      <c r="C30" s="7"/>
      <c r="D30" s="7"/>
      <c r="E30" s="7"/>
      <c r="F30" s="7"/>
      <c r="G30" s="7"/>
      <c r="H30" s="8"/>
      <c r="I30" s="8"/>
      <c r="J30" s="8"/>
    </row>
  </sheetData>
  <mergeCells count="1">
    <mergeCell ref="A2:A3"/>
  </mergeCells>
  <hyperlinks>
    <hyperlink ref="A7" location="'Branch'!A1" display="Branch" xr:uid="{99A87669-50CA-4A10-ADD1-D43D77E971D1}"/>
    <hyperlink ref="A9" location="'Depot'!A1" display="Depot" xr:uid="{E1C81E5B-44CA-4EDB-ABAE-3CE0E3DCF141}"/>
    <hyperlink ref="A11" location="'Fund center'!A1" display="Fund center" xr:uid="{9487E8EA-4C97-4C80-8551-6E46FE6936B8}"/>
    <hyperlink ref="A13" location="'Cost center'!A1" display="Cost center" xr:uid="{25768B17-0D44-4330-8A0E-FA292C2F1979}"/>
    <hyperlink ref="A15" location="'MIS code'!A1" display="MIS code" xr:uid="{9A72A1CD-E1F9-4716-B2AD-38E248914B71}"/>
    <hyperlink ref="A17" location="'Commit'!A1" display="Commit" xr:uid="{CC6AC718-45A0-414A-B06C-8120C5D07DEC}"/>
    <hyperlink ref="A19" location="'Asset'!A1" display="Asset" xr:uid="{0A634432-47BC-4C33-810E-7B0B836DB463}"/>
    <hyperlink ref="A21" location="'Route'!A1" display="Route" xr:uid="{6F2E7535-1E61-4F3E-B8DF-0811EB218754}"/>
    <hyperlink ref="A23" location="'Statistic'!A1" display="Statistic" xr:uid="{32A17793-CC51-4D6A-ABC8-940BD5108E38}"/>
    <hyperlink ref="A25" location="'Financial'!A1" display="Financial" xr:uid="{6BD2F705-404F-4823-BA3D-3AEF5FA2A314}"/>
    <hyperlink ref="A27" location="'Other'!A1" display="Other" xr:uid="{1ADBA26C-53A1-4AEC-AB8A-5A716EAF68EF}"/>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845EB65A-7722-46CC-BBAF-BEE882953441}">
          <x14:formula1>
            <xm:f>_xlfn.ANCHORARRAY(Depot!$I$6)</xm:f>
          </x14:formula1>
          <xm:sqref>E6:E26</xm:sqref>
        </x14:dataValidation>
        <x14:dataValidation type="list" allowBlank="1" showInputMessage="1" showErrorMessage="1" xr:uid="{6884CEEF-0EBC-4368-9E00-5781EDD1B8E6}">
          <x14:formula1>
            <xm:f>_xlfn.ANCHORARRAY('Cost center'!$K$6)</xm:f>
          </x14:formula1>
          <xm:sqref>F6:F23 F25:F26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9A28-7070-4627-BDB4-9E08CF7EF49F}">
  <sheetPr codeName="Sheet7">
    <tabColor theme="4"/>
  </sheetPr>
  <dimension ref="A2:K61"/>
  <sheetViews>
    <sheetView showGridLines="0" workbookViewId="0">
      <pane xSplit="1" ySplit="5" topLeftCell="B16" activePane="bottomRight" state="frozen"/>
      <selection pane="bottomRight" activeCell="G36" sqref="G36"/>
      <selection pane="bottomLeft" activeCell="A6" sqref="A6"/>
      <selection pane="topRight" activeCell="B1" sqref="B1"/>
    </sheetView>
  </sheetViews>
  <sheetFormatPr defaultColWidth="8.7109375" defaultRowHeight="12.95"/>
  <cols>
    <col min="1" max="1" width="30.5703125" style="2" customWidth="1"/>
    <col min="3" max="3" width="14.28515625" customWidth="1"/>
    <col min="4" max="4" width="25.7109375" customWidth="1"/>
    <col min="5" max="5" width="12.7109375" customWidth="1"/>
    <col min="6" max="6" width="9.7109375" customWidth="1"/>
    <col min="7" max="7" width="11.85546875" customWidth="1"/>
    <col min="8" max="8" width="11.28515625" customWidth="1"/>
    <col min="9" max="9" width="7.28515625" style="1" customWidth="1"/>
    <col min="10" max="10" width="6.7109375" style="1" customWidth="1"/>
    <col min="11" max="11" width="12" style="1" customWidth="1"/>
  </cols>
  <sheetData>
    <row r="2" spans="1:11" ht="13.9" customHeight="1">
      <c r="A2" s="41" t="s">
        <v>0</v>
      </c>
      <c r="B2" s="7"/>
      <c r="C2" s="12" t="s">
        <v>21</v>
      </c>
      <c r="D2" s="7"/>
      <c r="E2" s="7"/>
      <c r="F2" s="7"/>
      <c r="G2" s="7"/>
      <c r="H2" s="7"/>
      <c r="I2" s="8"/>
      <c r="J2" s="8"/>
      <c r="K2" s="8"/>
    </row>
    <row r="3" spans="1:11" ht="13.9" customHeight="1">
      <c r="A3" s="42"/>
      <c r="B3" s="7"/>
      <c r="C3" s="7"/>
      <c r="D3" s="7"/>
      <c r="E3" s="7"/>
      <c r="F3" s="7"/>
      <c r="G3" s="7"/>
      <c r="H3" s="7"/>
      <c r="I3" s="8"/>
      <c r="J3" s="8"/>
      <c r="K3" s="8"/>
    </row>
    <row r="4" spans="1:11" ht="13.9" customHeight="1">
      <c r="A4" s="9" t="s">
        <v>2</v>
      </c>
      <c r="B4" s="7"/>
      <c r="C4" s="7"/>
      <c r="D4" s="7"/>
      <c r="E4" s="7"/>
      <c r="F4" s="7"/>
      <c r="G4" s="7"/>
      <c r="H4" s="7"/>
      <c r="I4" s="8">
        <f>MAX(_xlfn.ANCHORARRAY(I6))</f>
        <v>0</v>
      </c>
      <c r="J4" s="8">
        <f>MAX(_xlfn.ANCHORARRAY(J6))</f>
        <v>0</v>
      </c>
      <c r="K4" s="8"/>
    </row>
    <row r="5" spans="1:11">
      <c r="A5" s="9"/>
      <c r="B5" s="7"/>
      <c r="C5" s="7" t="s">
        <v>115</v>
      </c>
      <c r="D5" s="7" t="s">
        <v>116</v>
      </c>
      <c r="E5" s="7" t="s">
        <v>53</v>
      </c>
      <c r="F5" s="7" t="s">
        <v>30</v>
      </c>
      <c r="G5" s="7" t="s">
        <v>117</v>
      </c>
      <c r="H5" s="7" t="s">
        <v>5</v>
      </c>
      <c r="I5" s="8" t="s">
        <v>6</v>
      </c>
      <c r="J5" s="8" t="s">
        <v>7</v>
      </c>
      <c r="K5" s="8"/>
    </row>
    <row r="6" spans="1:11">
      <c r="A6" s="6"/>
      <c r="B6" s="7"/>
      <c r="C6" s="7" t="s">
        <v>58</v>
      </c>
      <c r="D6" s="7" t="s">
        <v>118</v>
      </c>
      <c r="E6" s="7" t="s">
        <v>56</v>
      </c>
      <c r="F6" s="7" t="s">
        <v>32</v>
      </c>
      <c r="G6" s="7" t="s">
        <v>119</v>
      </c>
      <c r="H6" s="7"/>
      <c r="I6" s="8" cm="1">
        <f t="array" ref="I6:I61">COUNTIFS(L_CC[Cost center],L_CC[Cost center])-1</f>
        <v>0</v>
      </c>
      <c r="J6" s="8" cm="1">
        <f t="array" ref="J6:J61">COUNTIFS(L_CC[Cost center],L_CC[Cost center]&amp;"?*")</f>
        <v>0</v>
      </c>
      <c r="K6" s="8" t="str" cm="1">
        <f t="array" ref="K6:K61">L_CC[Cost center]</f>
        <v>1000010100_</v>
      </c>
    </row>
    <row r="7" spans="1:11">
      <c r="A7" s="11" t="s">
        <v>10</v>
      </c>
      <c r="B7" s="7"/>
      <c r="C7" s="13" t="s">
        <v>120</v>
      </c>
      <c r="D7" s="13" t="s">
        <v>121</v>
      </c>
      <c r="E7" s="13" t="s">
        <v>56</v>
      </c>
      <c r="F7" s="13" t="s">
        <v>32</v>
      </c>
      <c r="G7" s="13" t="s">
        <v>119</v>
      </c>
      <c r="H7" s="13"/>
      <c r="I7" s="8">
        <v>0</v>
      </c>
      <c r="J7" s="8">
        <v>0</v>
      </c>
      <c r="K7" s="8" t="str">
        <v>1000010101_</v>
      </c>
    </row>
    <row r="8" spans="1:11">
      <c r="A8" s="6"/>
      <c r="B8" s="7"/>
      <c r="C8" s="13" t="s">
        <v>122</v>
      </c>
      <c r="D8" s="13" t="s">
        <v>123</v>
      </c>
      <c r="E8" s="13" t="s">
        <v>56</v>
      </c>
      <c r="F8" s="13" t="s">
        <v>32</v>
      </c>
      <c r="G8" s="13" t="s">
        <v>119</v>
      </c>
      <c r="H8" s="13"/>
      <c r="I8" s="8">
        <v>0</v>
      </c>
      <c r="J8" s="8">
        <v>0</v>
      </c>
      <c r="K8" s="8" t="str">
        <v>1000010102_</v>
      </c>
    </row>
    <row r="9" spans="1:11">
      <c r="A9" s="11" t="s">
        <v>15</v>
      </c>
      <c r="B9" s="7"/>
      <c r="C9" s="13" t="s">
        <v>61</v>
      </c>
      <c r="D9" s="13" t="s">
        <v>60</v>
      </c>
      <c r="E9" s="13" t="s">
        <v>59</v>
      </c>
      <c r="F9" s="13" t="s">
        <v>32</v>
      </c>
      <c r="G9" s="13" t="s">
        <v>119</v>
      </c>
      <c r="H9" s="13"/>
      <c r="I9" s="8">
        <v>0</v>
      </c>
      <c r="J9" s="8">
        <v>0</v>
      </c>
      <c r="K9" s="8" t="str">
        <v>1000010200_</v>
      </c>
    </row>
    <row r="10" spans="1:11">
      <c r="A10" s="6"/>
      <c r="B10" s="7"/>
      <c r="C10" s="13" t="s">
        <v>124</v>
      </c>
      <c r="D10" s="13" t="s">
        <v>125</v>
      </c>
      <c r="E10" s="13" t="s">
        <v>59</v>
      </c>
      <c r="F10" s="13" t="s">
        <v>32</v>
      </c>
      <c r="G10" s="13" t="s">
        <v>119</v>
      </c>
      <c r="H10" s="13"/>
      <c r="I10" s="8">
        <v>0</v>
      </c>
      <c r="J10" s="8">
        <v>0</v>
      </c>
      <c r="K10" s="8" t="str">
        <v>1000010201_</v>
      </c>
    </row>
    <row r="11" spans="1:11">
      <c r="A11" s="11" t="s">
        <v>20</v>
      </c>
      <c r="B11" s="7"/>
      <c r="C11" s="13" t="s">
        <v>126</v>
      </c>
      <c r="D11" s="13" t="s">
        <v>127</v>
      </c>
      <c r="E11" s="13" t="s">
        <v>59</v>
      </c>
      <c r="F11" s="13" t="s">
        <v>32</v>
      </c>
      <c r="G11" s="13" t="s">
        <v>119</v>
      </c>
      <c r="H11" s="13"/>
      <c r="I11" s="8">
        <v>0</v>
      </c>
      <c r="J11" s="8">
        <v>0</v>
      </c>
      <c r="K11" s="8" t="str">
        <v>1000010203_</v>
      </c>
    </row>
    <row r="12" spans="1:11">
      <c r="A12" s="6"/>
      <c r="B12" s="7"/>
      <c r="C12" s="13" t="s">
        <v>128</v>
      </c>
      <c r="D12" s="13" t="s">
        <v>129</v>
      </c>
      <c r="E12" s="13" t="s">
        <v>59</v>
      </c>
      <c r="F12" s="13" t="s">
        <v>32</v>
      </c>
      <c r="G12" s="13" t="s">
        <v>119</v>
      </c>
      <c r="H12" s="13"/>
      <c r="I12" s="8">
        <v>0</v>
      </c>
      <c r="J12" s="8">
        <v>0</v>
      </c>
      <c r="K12" s="8" t="str">
        <v>1000010204_</v>
      </c>
    </row>
    <row r="13" spans="1:11">
      <c r="A13" s="10" t="s">
        <v>21</v>
      </c>
      <c r="B13" s="7"/>
      <c r="C13" s="13" t="s">
        <v>130</v>
      </c>
      <c r="D13" s="13" t="s">
        <v>131</v>
      </c>
      <c r="E13" s="13" t="s">
        <v>59</v>
      </c>
      <c r="F13" s="13" t="s">
        <v>32</v>
      </c>
      <c r="G13" s="13" t="s">
        <v>119</v>
      </c>
      <c r="H13" s="13"/>
      <c r="I13" s="8">
        <v>0</v>
      </c>
      <c r="J13" s="8">
        <v>0</v>
      </c>
      <c r="K13" s="8" t="str">
        <v>1000010205_</v>
      </c>
    </row>
    <row r="14" spans="1:11">
      <c r="A14" s="6"/>
      <c r="B14" s="7"/>
      <c r="C14" s="13" t="s">
        <v>64</v>
      </c>
      <c r="D14" s="13" t="s">
        <v>63</v>
      </c>
      <c r="E14" s="13" t="s">
        <v>62</v>
      </c>
      <c r="F14" s="13" t="s">
        <v>32</v>
      </c>
      <c r="G14" s="13" t="s">
        <v>119</v>
      </c>
      <c r="H14" s="13"/>
      <c r="I14" s="8">
        <v>0</v>
      </c>
      <c r="J14" s="8">
        <v>0</v>
      </c>
      <c r="K14" s="8" t="str">
        <v>1000010300_</v>
      </c>
    </row>
    <row r="15" spans="1:11">
      <c r="A15" s="11" t="s">
        <v>22</v>
      </c>
      <c r="B15" s="7"/>
      <c r="C15" s="13" t="s">
        <v>67</v>
      </c>
      <c r="D15" s="13" t="s">
        <v>66</v>
      </c>
      <c r="E15" s="13" t="s">
        <v>65</v>
      </c>
      <c r="F15" s="13" t="s">
        <v>32</v>
      </c>
      <c r="G15" s="13" t="s">
        <v>119</v>
      </c>
      <c r="H15" s="13"/>
      <c r="I15" s="8">
        <v>0</v>
      </c>
      <c r="J15" s="8">
        <v>0</v>
      </c>
      <c r="K15" s="8" t="str">
        <v>1000010400_</v>
      </c>
    </row>
    <row r="16" spans="1:11">
      <c r="A16" s="6"/>
      <c r="B16" s="7"/>
      <c r="C16" s="39" t="s">
        <v>70</v>
      </c>
      <c r="D16" s="39" t="s">
        <v>132</v>
      </c>
      <c r="E16" s="39" t="s">
        <v>68</v>
      </c>
      <c r="F16" s="39" t="s">
        <v>32</v>
      </c>
      <c r="G16" s="39" t="s">
        <v>119</v>
      </c>
      <c r="H16" s="39"/>
      <c r="I16" s="8">
        <v>0</v>
      </c>
      <c r="J16" s="8">
        <v>0</v>
      </c>
      <c r="K16" s="8" t="str">
        <v>1000010500_</v>
      </c>
    </row>
    <row r="17" spans="1:11">
      <c r="A17" s="11" t="s">
        <v>23</v>
      </c>
      <c r="B17" s="7"/>
      <c r="C17" s="13" t="s">
        <v>73</v>
      </c>
      <c r="D17" s="13"/>
      <c r="E17" s="13" t="s">
        <v>71</v>
      </c>
      <c r="F17" s="13" t="s">
        <v>32</v>
      </c>
      <c r="G17" s="13" t="s">
        <v>119</v>
      </c>
      <c r="H17" s="13"/>
      <c r="I17" s="8">
        <v>0</v>
      </c>
      <c r="J17" s="8">
        <v>0</v>
      </c>
      <c r="K17" s="8" t="str">
        <v>1000010600_</v>
      </c>
    </row>
    <row r="18" spans="1:11">
      <c r="A18" s="6"/>
      <c r="B18" s="7"/>
      <c r="C18" s="13" t="s">
        <v>76</v>
      </c>
      <c r="D18" s="13"/>
      <c r="E18" s="13" t="s">
        <v>74</v>
      </c>
      <c r="F18" s="13" t="s">
        <v>32</v>
      </c>
      <c r="G18" s="13" t="s">
        <v>119</v>
      </c>
      <c r="H18" s="13"/>
      <c r="I18" s="8">
        <v>0</v>
      </c>
      <c r="J18" s="8">
        <v>0</v>
      </c>
      <c r="K18" s="8" t="str">
        <v>1000020500_</v>
      </c>
    </row>
    <row r="19" spans="1:11">
      <c r="A19" s="11" t="s">
        <v>24</v>
      </c>
      <c r="B19" s="7"/>
      <c r="C19" s="13" t="s">
        <v>133</v>
      </c>
      <c r="D19" s="13"/>
      <c r="E19" s="13" t="s">
        <v>71</v>
      </c>
      <c r="F19" s="13" t="s">
        <v>32</v>
      </c>
      <c r="G19" s="13" t="s">
        <v>134</v>
      </c>
      <c r="H19" s="13"/>
      <c r="I19" s="8">
        <v>0</v>
      </c>
      <c r="J19" s="8">
        <v>0</v>
      </c>
      <c r="K19" s="8" t="str">
        <v>1000020600_</v>
      </c>
    </row>
    <row r="20" spans="1:11">
      <c r="A20" s="6"/>
      <c r="B20" s="7"/>
      <c r="C20" s="13" t="s">
        <v>79</v>
      </c>
      <c r="D20" s="13"/>
      <c r="E20" s="13" t="s">
        <v>77</v>
      </c>
      <c r="F20" s="13" t="s">
        <v>32</v>
      </c>
      <c r="G20" s="13" t="s">
        <v>134</v>
      </c>
      <c r="H20" s="13"/>
      <c r="I20" s="8">
        <v>0</v>
      </c>
      <c r="J20" s="8">
        <v>0</v>
      </c>
      <c r="K20" s="8" t="str">
        <v>1000040700_</v>
      </c>
    </row>
    <row r="21" spans="1:11">
      <c r="A21" s="11" t="s">
        <v>25</v>
      </c>
      <c r="B21" s="7"/>
      <c r="C21" s="7" t="s">
        <v>82</v>
      </c>
      <c r="D21" s="7" t="s">
        <v>135</v>
      </c>
      <c r="E21" s="7" t="s">
        <v>80</v>
      </c>
      <c r="F21" s="7" t="s">
        <v>32</v>
      </c>
      <c r="G21" s="7" t="s">
        <v>119</v>
      </c>
      <c r="H21" s="7"/>
      <c r="I21" s="8">
        <v>0</v>
      </c>
      <c r="J21" s="8">
        <v>0</v>
      </c>
      <c r="K21" s="8" t="str">
        <v>1000050100_</v>
      </c>
    </row>
    <row r="22" spans="1:11">
      <c r="A22" s="6"/>
      <c r="B22" s="7"/>
      <c r="C22" s="7" t="s">
        <v>85</v>
      </c>
      <c r="D22" s="7" t="s">
        <v>136</v>
      </c>
      <c r="E22" s="7" t="s">
        <v>83</v>
      </c>
      <c r="F22" s="7" t="s">
        <v>33</v>
      </c>
      <c r="G22" s="7" t="s">
        <v>137</v>
      </c>
      <c r="H22" s="7"/>
      <c r="I22" s="8">
        <v>0</v>
      </c>
      <c r="J22" s="8">
        <v>0</v>
      </c>
      <c r="K22" s="8" t="str">
        <v>1001030800_</v>
      </c>
    </row>
    <row r="23" spans="1:11">
      <c r="A23" s="11" t="s">
        <v>26</v>
      </c>
      <c r="B23" s="7"/>
      <c r="C23" s="7" t="s">
        <v>138</v>
      </c>
      <c r="D23" s="7" t="s">
        <v>136</v>
      </c>
      <c r="E23" s="7" t="s">
        <v>83</v>
      </c>
      <c r="F23" s="7" t="s">
        <v>33</v>
      </c>
      <c r="G23" s="7" t="s">
        <v>137</v>
      </c>
      <c r="H23" s="7"/>
      <c r="I23" s="8">
        <v>0</v>
      </c>
      <c r="J23" s="8">
        <v>0</v>
      </c>
      <c r="K23" s="8" t="str">
        <v>1001031200_</v>
      </c>
    </row>
    <row r="24" spans="1:11">
      <c r="A24" s="6"/>
      <c r="B24" s="7"/>
      <c r="C24" s="7" t="s">
        <v>139</v>
      </c>
      <c r="D24" s="7" t="s">
        <v>140</v>
      </c>
      <c r="E24" s="7" t="s">
        <v>86</v>
      </c>
      <c r="F24" s="7" t="s">
        <v>44</v>
      </c>
      <c r="G24" s="7" t="s">
        <v>137</v>
      </c>
      <c r="H24" s="7"/>
      <c r="I24" s="8">
        <v>0</v>
      </c>
      <c r="J24" s="8">
        <v>0</v>
      </c>
      <c r="K24" s="8" t="str">
        <v>1001050801_</v>
      </c>
    </row>
    <row r="25" spans="1:11">
      <c r="A25" s="11" t="s">
        <v>27</v>
      </c>
      <c r="B25" s="7"/>
      <c r="C25" s="7" t="s">
        <v>91</v>
      </c>
      <c r="D25" s="7" t="s">
        <v>141</v>
      </c>
      <c r="E25" s="7" t="s">
        <v>89</v>
      </c>
      <c r="F25" s="7" t="s">
        <v>35</v>
      </c>
      <c r="G25" s="7" t="s">
        <v>137</v>
      </c>
      <c r="H25" s="7"/>
      <c r="I25" s="8">
        <v>0</v>
      </c>
      <c r="J25" s="8">
        <v>0</v>
      </c>
      <c r="K25" s="8" t="str">
        <v>1002030900_</v>
      </c>
    </row>
    <row r="26" spans="1:11">
      <c r="A26" s="6"/>
      <c r="B26" s="7"/>
      <c r="C26" s="7" t="s">
        <v>142</v>
      </c>
      <c r="D26" s="7" t="s">
        <v>141</v>
      </c>
      <c r="E26" s="7" t="s">
        <v>89</v>
      </c>
      <c r="F26" s="7" t="s">
        <v>35</v>
      </c>
      <c r="G26" s="7" t="s">
        <v>137</v>
      </c>
      <c r="H26" s="7"/>
      <c r="I26" s="8">
        <v>0</v>
      </c>
      <c r="J26" s="8">
        <v>0</v>
      </c>
      <c r="K26" s="8" t="str">
        <v>1002031300_</v>
      </c>
    </row>
    <row r="27" spans="1:11">
      <c r="A27" s="11" t="s">
        <v>28</v>
      </c>
      <c r="B27" s="7"/>
      <c r="C27" s="7" t="s">
        <v>143</v>
      </c>
      <c r="D27" s="7" t="s">
        <v>144</v>
      </c>
      <c r="E27" s="7" t="s">
        <v>92</v>
      </c>
      <c r="F27" s="7" t="s">
        <v>46</v>
      </c>
      <c r="G27" s="7" t="s">
        <v>119</v>
      </c>
      <c r="H27" s="7"/>
      <c r="I27" s="8">
        <v>0</v>
      </c>
      <c r="J27" s="8">
        <v>0</v>
      </c>
      <c r="K27" s="8" t="str">
        <v>1002050901_</v>
      </c>
    </row>
    <row r="28" spans="1:11" ht="13.9" customHeight="1">
      <c r="A28" s="6"/>
      <c r="B28" s="7"/>
      <c r="C28" s="7" t="s">
        <v>97</v>
      </c>
      <c r="D28" s="7" t="s">
        <v>145</v>
      </c>
      <c r="E28" s="7" t="s">
        <v>95</v>
      </c>
      <c r="F28" s="7" t="s">
        <v>37</v>
      </c>
      <c r="G28" s="7" t="s">
        <v>137</v>
      </c>
      <c r="H28" s="7"/>
      <c r="I28" s="8">
        <v>0</v>
      </c>
      <c r="J28" s="8">
        <v>0</v>
      </c>
      <c r="K28" s="8" t="str">
        <v>1100031000_</v>
      </c>
    </row>
    <row r="29" spans="1:11" ht="13.9" customHeight="1">
      <c r="A29" s="6"/>
      <c r="B29" s="7"/>
      <c r="C29" s="7" t="s">
        <v>146</v>
      </c>
      <c r="D29" s="7" t="s">
        <v>147</v>
      </c>
      <c r="E29" s="7" t="s">
        <v>98</v>
      </c>
      <c r="F29" s="7" t="s">
        <v>48</v>
      </c>
      <c r="G29" s="7" t="s">
        <v>137</v>
      </c>
      <c r="H29" s="7"/>
      <c r="I29" s="8">
        <v>0</v>
      </c>
      <c r="J29" s="8">
        <v>0</v>
      </c>
      <c r="K29" s="8" t="str">
        <v>1100051001_</v>
      </c>
    </row>
    <row r="30" spans="1:11" ht="13.9" customHeight="1">
      <c r="A30" s="6"/>
      <c r="B30" s="7"/>
      <c r="C30" s="7" t="s">
        <v>103</v>
      </c>
      <c r="D30" s="7" t="s">
        <v>148</v>
      </c>
      <c r="E30" s="7" t="s">
        <v>101</v>
      </c>
      <c r="F30" s="7" t="s">
        <v>39</v>
      </c>
      <c r="G30" s="7" t="s">
        <v>137</v>
      </c>
      <c r="H30" s="7"/>
      <c r="I30" s="8">
        <v>0</v>
      </c>
      <c r="J30" s="8">
        <v>0</v>
      </c>
      <c r="K30" s="8" t="str">
        <v>1200031100_</v>
      </c>
    </row>
    <row r="31" spans="1:11">
      <c r="A31" s="6"/>
      <c r="B31" s="7"/>
      <c r="C31" s="7" t="s">
        <v>106</v>
      </c>
      <c r="D31" s="7" t="s">
        <v>149</v>
      </c>
      <c r="E31" s="7" t="s">
        <v>104</v>
      </c>
      <c r="F31" s="7" t="s">
        <v>42</v>
      </c>
      <c r="G31" s="7" t="s">
        <v>137</v>
      </c>
      <c r="H31" s="7"/>
      <c r="I31" s="8">
        <v>0</v>
      </c>
      <c r="J31" s="8">
        <v>0</v>
      </c>
      <c r="K31" s="8" t="str">
        <v>1200051100_</v>
      </c>
    </row>
    <row r="32" spans="1:11">
      <c r="A32" s="6"/>
      <c r="B32" s="7"/>
      <c r="C32" s="7" t="s">
        <v>150</v>
      </c>
      <c r="D32" s="7" t="s">
        <v>149</v>
      </c>
      <c r="E32" s="7" t="s">
        <v>104</v>
      </c>
      <c r="F32" s="7" t="s">
        <v>42</v>
      </c>
      <c r="G32" s="7" t="s">
        <v>137</v>
      </c>
      <c r="H32" s="7"/>
      <c r="I32" s="8">
        <v>0</v>
      </c>
      <c r="J32" s="8">
        <v>0</v>
      </c>
      <c r="K32" s="8" t="str">
        <v>1200051101_</v>
      </c>
    </row>
    <row r="33" spans="1:11" ht="13.5">
      <c r="A33" s="6"/>
      <c r="B33" s="7"/>
      <c r="C33" s="7" t="s">
        <v>109</v>
      </c>
      <c r="D33" s="25" t="s">
        <v>151</v>
      </c>
      <c r="E33" s="7" t="s">
        <v>107</v>
      </c>
      <c r="F33" s="7" t="s">
        <v>41</v>
      </c>
      <c r="G33" s="7" t="s">
        <v>137</v>
      </c>
      <c r="H33" s="7"/>
      <c r="I33" s="8">
        <v>0</v>
      </c>
      <c r="J33" s="8">
        <v>0</v>
      </c>
      <c r="K33" s="8" t="str">
        <v>1300031600_</v>
      </c>
    </row>
    <row r="34" spans="1:11">
      <c r="A34" s="6"/>
      <c r="B34" s="7"/>
      <c r="C34" s="7" t="s">
        <v>152</v>
      </c>
      <c r="D34" s="7" t="s">
        <v>153</v>
      </c>
      <c r="E34" s="7" t="s">
        <v>110</v>
      </c>
      <c r="F34" s="7" t="s">
        <v>50</v>
      </c>
      <c r="G34" s="7" t="s">
        <v>137</v>
      </c>
      <c r="H34" s="7"/>
      <c r="I34" s="8">
        <v>0</v>
      </c>
      <c r="J34" s="8">
        <v>0</v>
      </c>
      <c r="K34" s="8" t="str">
        <v>1300051601_</v>
      </c>
    </row>
    <row r="35" spans="1:11">
      <c r="A35" s="6"/>
      <c r="B35" s="7"/>
      <c r="C35" s="13" t="s">
        <v>154</v>
      </c>
      <c r="D35" s="7" t="s">
        <v>84</v>
      </c>
      <c r="E35" s="7" t="s">
        <v>83</v>
      </c>
      <c r="F35" s="7" t="s">
        <v>33</v>
      </c>
      <c r="G35" s="7" t="s">
        <v>137</v>
      </c>
      <c r="H35" s="13"/>
      <c r="I35" s="8">
        <v>0</v>
      </c>
      <c r="J35" s="8">
        <v>0</v>
      </c>
      <c r="K35" s="8" t="str">
        <v>1001031202_</v>
      </c>
    </row>
    <row r="36" spans="1:11">
      <c r="A36" s="6"/>
      <c r="B36" s="7"/>
      <c r="C36" s="13" t="s">
        <v>155</v>
      </c>
      <c r="D36" s="7" t="s">
        <v>84</v>
      </c>
      <c r="E36" s="7" t="s">
        <v>83</v>
      </c>
      <c r="F36" s="7" t="s">
        <v>33</v>
      </c>
      <c r="G36" s="7" t="s">
        <v>137</v>
      </c>
      <c r="H36" s="13"/>
      <c r="I36" s="8">
        <v>0</v>
      </c>
      <c r="J36" s="8">
        <v>0</v>
      </c>
      <c r="K36" s="8" t="str">
        <v>1001031218_</v>
      </c>
    </row>
    <row r="37" spans="1:11">
      <c r="A37" s="6"/>
      <c r="B37" s="7"/>
      <c r="C37" s="13" t="s">
        <v>156</v>
      </c>
      <c r="D37" s="7" t="s">
        <v>84</v>
      </c>
      <c r="E37" s="7" t="s">
        <v>83</v>
      </c>
      <c r="F37" s="7" t="s">
        <v>33</v>
      </c>
      <c r="G37" s="7" t="s">
        <v>137</v>
      </c>
      <c r="H37" s="13"/>
      <c r="I37" s="8">
        <v>0</v>
      </c>
      <c r="J37" s="8">
        <v>0</v>
      </c>
      <c r="K37" s="8" t="str">
        <v>1001031219_</v>
      </c>
    </row>
    <row r="38" spans="1:11">
      <c r="A38" s="6"/>
      <c r="B38" s="7"/>
      <c r="C38" s="13" t="s">
        <v>157</v>
      </c>
      <c r="D38" s="7" t="s">
        <v>90</v>
      </c>
      <c r="E38" s="7" t="s">
        <v>89</v>
      </c>
      <c r="F38" s="7" t="s">
        <v>35</v>
      </c>
      <c r="G38" s="7" t="s">
        <v>137</v>
      </c>
      <c r="H38" s="13"/>
      <c r="I38" s="8">
        <v>0</v>
      </c>
      <c r="J38" s="8">
        <v>0</v>
      </c>
      <c r="K38" s="8" t="str">
        <v>1002031301_</v>
      </c>
    </row>
    <row r="39" spans="1:11">
      <c r="A39" s="6"/>
      <c r="B39" s="7"/>
      <c r="C39" s="13" t="s">
        <v>158</v>
      </c>
      <c r="D39" s="7" t="s">
        <v>90</v>
      </c>
      <c r="E39" s="7" t="s">
        <v>89</v>
      </c>
      <c r="F39" s="7" t="s">
        <v>35</v>
      </c>
      <c r="G39" s="7" t="s">
        <v>137</v>
      </c>
      <c r="H39" s="13"/>
      <c r="I39" s="8">
        <v>0</v>
      </c>
      <c r="J39" s="8">
        <v>0</v>
      </c>
      <c r="K39" s="8" t="str">
        <v>1002031302_</v>
      </c>
    </row>
    <row r="40" spans="1:11">
      <c r="A40" s="6"/>
      <c r="B40" s="7"/>
      <c r="C40" s="13" t="s">
        <v>159</v>
      </c>
      <c r="D40" s="7" t="s">
        <v>90</v>
      </c>
      <c r="E40" s="7" t="s">
        <v>89</v>
      </c>
      <c r="F40" s="7" t="s">
        <v>35</v>
      </c>
      <c r="G40" s="7" t="s">
        <v>137</v>
      </c>
      <c r="H40" s="13"/>
      <c r="I40" s="8">
        <v>0</v>
      </c>
      <c r="J40" s="8">
        <v>0</v>
      </c>
      <c r="K40" s="8" t="str">
        <v>1002031303_</v>
      </c>
    </row>
    <row r="41" spans="1:11">
      <c r="A41" s="6"/>
      <c r="B41" s="7"/>
      <c r="C41" s="13" t="s">
        <v>160</v>
      </c>
      <c r="D41" s="7" t="s">
        <v>90</v>
      </c>
      <c r="E41" s="7" t="s">
        <v>89</v>
      </c>
      <c r="F41" s="7" t="s">
        <v>35</v>
      </c>
      <c r="G41" s="7" t="s">
        <v>137</v>
      </c>
      <c r="H41" s="13"/>
      <c r="I41" s="8">
        <v>0</v>
      </c>
      <c r="J41" s="8">
        <v>0</v>
      </c>
      <c r="K41" s="8" t="str">
        <v>1002031304_</v>
      </c>
    </row>
    <row r="42" spans="1:11">
      <c r="A42" s="6"/>
      <c r="B42" s="7"/>
      <c r="C42" s="13" t="s">
        <v>161</v>
      </c>
      <c r="D42" s="7" t="s">
        <v>90</v>
      </c>
      <c r="E42" s="7" t="s">
        <v>89</v>
      </c>
      <c r="F42" s="7" t="s">
        <v>35</v>
      </c>
      <c r="G42" s="7" t="s">
        <v>137</v>
      </c>
      <c r="H42" s="13"/>
      <c r="I42" s="8">
        <v>0</v>
      </c>
      <c r="J42" s="8">
        <v>0</v>
      </c>
      <c r="K42" s="8" t="str">
        <v>1002031305_</v>
      </c>
    </row>
    <row r="43" spans="1:11">
      <c r="A43" s="6"/>
      <c r="B43" s="7"/>
      <c r="C43" s="13" t="s">
        <v>162</v>
      </c>
      <c r="D43" s="7" t="s">
        <v>90</v>
      </c>
      <c r="E43" s="7" t="s">
        <v>89</v>
      </c>
      <c r="F43" s="7" t="s">
        <v>35</v>
      </c>
      <c r="G43" s="7" t="s">
        <v>137</v>
      </c>
      <c r="H43" s="13"/>
      <c r="I43" s="8">
        <v>0</v>
      </c>
      <c r="J43" s="8">
        <v>0</v>
      </c>
      <c r="K43" s="8" t="str">
        <v>1002031306_</v>
      </c>
    </row>
    <row r="44" spans="1:11">
      <c r="A44" s="6"/>
      <c r="B44" s="7"/>
      <c r="C44" s="13" t="s">
        <v>163</v>
      </c>
      <c r="D44" s="7" t="s">
        <v>90</v>
      </c>
      <c r="E44" s="7" t="s">
        <v>89</v>
      </c>
      <c r="F44" s="7" t="s">
        <v>35</v>
      </c>
      <c r="G44" s="7" t="s">
        <v>137</v>
      </c>
      <c r="H44" s="13"/>
      <c r="I44" s="8">
        <v>0</v>
      </c>
      <c r="J44" s="8">
        <v>0</v>
      </c>
      <c r="K44" s="8" t="str">
        <v>1002031307_</v>
      </c>
    </row>
    <row r="45" spans="1:11">
      <c r="A45" s="6"/>
      <c r="B45" s="7"/>
      <c r="C45" s="13" t="s">
        <v>164</v>
      </c>
      <c r="D45" s="7" t="s">
        <v>90</v>
      </c>
      <c r="E45" s="7" t="s">
        <v>89</v>
      </c>
      <c r="F45" s="7" t="s">
        <v>35</v>
      </c>
      <c r="G45" s="7" t="s">
        <v>137</v>
      </c>
      <c r="H45" s="13"/>
      <c r="I45" s="8">
        <v>0</v>
      </c>
      <c r="J45" s="8">
        <v>0</v>
      </c>
      <c r="K45" s="8" t="str">
        <v>1002031309_</v>
      </c>
    </row>
    <row r="46" spans="1:11">
      <c r="A46" s="6"/>
      <c r="B46" s="7"/>
      <c r="C46" s="13" t="s">
        <v>165</v>
      </c>
      <c r="D46" s="7" t="s">
        <v>90</v>
      </c>
      <c r="E46" s="7" t="s">
        <v>89</v>
      </c>
      <c r="F46" s="7" t="s">
        <v>35</v>
      </c>
      <c r="G46" s="7" t="s">
        <v>137</v>
      </c>
      <c r="H46" s="13"/>
      <c r="I46" s="8">
        <v>0</v>
      </c>
      <c r="J46" s="8">
        <v>0</v>
      </c>
      <c r="K46" s="8" t="str">
        <v>1002031310_</v>
      </c>
    </row>
    <row r="47" spans="1:11">
      <c r="A47" s="6"/>
      <c r="B47" s="7"/>
      <c r="C47" s="13" t="s">
        <v>166</v>
      </c>
      <c r="D47" s="7" t="s">
        <v>90</v>
      </c>
      <c r="E47" s="7" t="s">
        <v>89</v>
      </c>
      <c r="F47" s="7" t="s">
        <v>35</v>
      </c>
      <c r="G47" s="7" t="s">
        <v>137</v>
      </c>
      <c r="H47" s="13"/>
      <c r="I47" s="8">
        <v>0</v>
      </c>
      <c r="J47" s="8">
        <v>0</v>
      </c>
      <c r="K47" s="8" t="str">
        <v>1002031311_</v>
      </c>
    </row>
    <row r="48" spans="1:11">
      <c r="A48" s="6"/>
      <c r="B48" s="7"/>
      <c r="C48" s="13" t="s">
        <v>167</v>
      </c>
      <c r="D48" s="7" t="s">
        <v>90</v>
      </c>
      <c r="E48" s="7" t="s">
        <v>89</v>
      </c>
      <c r="F48" s="7" t="s">
        <v>35</v>
      </c>
      <c r="G48" s="7" t="s">
        <v>137</v>
      </c>
      <c r="H48" s="13"/>
      <c r="I48" s="8">
        <v>0</v>
      </c>
      <c r="J48" s="8">
        <v>0</v>
      </c>
      <c r="K48" s="8" t="str">
        <v>1002031312_</v>
      </c>
    </row>
    <row r="49" spans="1:11">
      <c r="A49" s="6"/>
      <c r="B49" s="7"/>
      <c r="C49" s="13" t="s">
        <v>168</v>
      </c>
      <c r="D49" s="7" t="s">
        <v>90</v>
      </c>
      <c r="E49" s="7" t="s">
        <v>89</v>
      </c>
      <c r="F49" s="7" t="s">
        <v>35</v>
      </c>
      <c r="G49" s="7" t="s">
        <v>137</v>
      </c>
      <c r="H49" s="13"/>
      <c r="I49" s="8">
        <v>0</v>
      </c>
      <c r="J49" s="8">
        <v>0</v>
      </c>
      <c r="K49" s="8" t="str">
        <v>1002031313_</v>
      </c>
    </row>
    <row r="50" spans="1:11">
      <c r="A50" s="6"/>
      <c r="B50" s="7"/>
      <c r="C50" s="13" t="s">
        <v>169</v>
      </c>
      <c r="D50" s="7" t="s">
        <v>90</v>
      </c>
      <c r="E50" s="7" t="s">
        <v>89</v>
      </c>
      <c r="F50" s="7" t="s">
        <v>35</v>
      </c>
      <c r="G50" s="7" t="s">
        <v>137</v>
      </c>
      <c r="H50" s="13"/>
      <c r="I50" s="8">
        <v>0</v>
      </c>
      <c r="J50" s="8">
        <v>0</v>
      </c>
      <c r="K50" s="8" t="str">
        <v>1002031314_</v>
      </c>
    </row>
    <row r="51" spans="1:11">
      <c r="A51" s="6"/>
      <c r="B51" s="7"/>
      <c r="C51" s="13" t="s">
        <v>170</v>
      </c>
      <c r="D51" s="7" t="s">
        <v>90</v>
      </c>
      <c r="E51" s="7" t="s">
        <v>89</v>
      </c>
      <c r="F51" s="7" t="s">
        <v>35</v>
      </c>
      <c r="G51" s="7" t="s">
        <v>137</v>
      </c>
      <c r="H51" s="13"/>
      <c r="I51" s="8">
        <v>0</v>
      </c>
      <c r="J51" s="8">
        <v>0</v>
      </c>
      <c r="K51" s="8" t="str">
        <v>1002031315_</v>
      </c>
    </row>
    <row r="52" spans="1:11">
      <c r="A52" s="6"/>
      <c r="B52" s="7"/>
      <c r="C52" s="13" t="s">
        <v>171</v>
      </c>
      <c r="D52" s="7" t="s">
        <v>90</v>
      </c>
      <c r="E52" s="7" t="s">
        <v>89</v>
      </c>
      <c r="F52" s="7" t="s">
        <v>35</v>
      </c>
      <c r="G52" s="7" t="s">
        <v>137</v>
      </c>
      <c r="H52" s="13"/>
      <c r="I52" s="8">
        <v>0</v>
      </c>
      <c r="J52" s="8">
        <v>0</v>
      </c>
      <c r="K52" s="8" t="str">
        <v>1002031316_</v>
      </c>
    </row>
    <row r="53" spans="1:11">
      <c r="A53" s="6"/>
      <c r="B53" s="7"/>
      <c r="C53" s="13" t="s">
        <v>172</v>
      </c>
      <c r="D53" s="7" t="s">
        <v>90</v>
      </c>
      <c r="E53" s="7" t="s">
        <v>89</v>
      </c>
      <c r="F53" s="7" t="s">
        <v>35</v>
      </c>
      <c r="G53" s="7" t="s">
        <v>137</v>
      </c>
      <c r="H53" s="13"/>
      <c r="I53" s="8">
        <v>0</v>
      </c>
      <c r="J53" s="8">
        <v>0</v>
      </c>
      <c r="K53" s="8" t="str">
        <v>1002031317_</v>
      </c>
    </row>
    <row r="54" spans="1:11">
      <c r="A54" s="6"/>
      <c r="B54" s="7"/>
      <c r="C54" s="13" t="s">
        <v>173</v>
      </c>
      <c r="D54" s="7" t="s">
        <v>90</v>
      </c>
      <c r="E54" s="7" t="s">
        <v>89</v>
      </c>
      <c r="F54" s="7" t="s">
        <v>35</v>
      </c>
      <c r="G54" s="7" t="s">
        <v>137</v>
      </c>
      <c r="H54" s="13"/>
      <c r="I54" s="8">
        <v>0</v>
      </c>
      <c r="J54" s="8">
        <v>0</v>
      </c>
      <c r="K54" s="8" t="str">
        <v>1002031318_</v>
      </c>
    </row>
    <row r="55" spans="1:11">
      <c r="A55" s="6"/>
      <c r="B55" s="7"/>
      <c r="C55" s="13" t="s">
        <v>174</v>
      </c>
      <c r="D55" s="7" t="s">
        <v>90</v>
      </c>
      <c r="E55" s="7" t="s">
        <v>89</v>
      </c>
      <c r="F55" s="7" t="s">
        <v>35</v>
      </c>
      <c r="G55" s="7" t="s">
        <v>137</v>
      </c>
      <c r="H55" s="13"/>
      <c r="I55" s="8">
        <v>0</v>
      </c>
      <c r="J55" s="8">
        <v>0</v>
      </c>
      <c r="K55" s="8" t="str">
        <v>1002031319_</v>
      </c>
    </row>
    <row r="56" spans="1:11">
      <c r="A56" s="6"/>
      <c r="B56" s="7"/>
      <c r="C56" s="13" t="s">
        <v>175</v>
      </c>
      <c r="D56" s="7" t="s">
        <v>90</v>
      </c>
      <c r="E56" s="7" t="s">
        <v>89</v>
      </c>
      <c r="F56" s="7" t="s">
        <v>35</v>
      </c>
      <c r="G56" s="7" t="s">
        <v>137</v>
      </c>
      <c r="H56" s="13"/>
      <c r="I56" s="8">
        <v>0</v>
      </c>
      <c r="J56" s="8">
        <v>0</v>
      </c>
      <c r="K56" s="8" t="str">
        <v>1002031320_</v>
      </c>
    </row>
    <row r="57" spans="1:11">
      <c r="A57" s="6"/>
      <c r="B57" s="7"/>
      <c r="C57" s="13" t="s">
        <v>176</v>
      </c>
      <c r="D57" s="7" t="s">
        <v>90</v>
      </c>
      <c r="E57" s="7" t="s">
        <v>89</v>
      </c>
      <c r="F57" s="7" t="s">
        <v>35</v>
      </c>
      <c r="G57" s="7" t="s">
        <v>137</v>
      </c>
      <c r="H57" s="13"/>
      <c r="I57" s="8">
        <v>0</v>
      </c>
      <c r="J57" s="8">
        <v>0</v>
      </c>
      <c r="K57" s="8" t="str">
        <v>1002031321_</v>
      </c>
    </row>
    <row r="58" spans="1:11">
      <c r="A58" s="6"/>
      <c r="B58" s="7"/>
      <c r="C58" s="13" t="s">
        <v>177</v>
      </c>
      <c r="D58" s="7" t="s">
        <v>90</v>
      </c>
      <c r="E58" s="7" t="s">
        <v>89</v>
      </c>
      <c r="F58" s="7" t="s">
        <v>35</v>
      </c>
      <c r="G58" s="7" t="s">
        <v>137</v>
      </c>
      <c r="H58" s="13"/>
      <c r="I58" s="8">
        <v>0</v>
      </c>
      <c r="J58" s="8">
        <v>0</v>
      </c>
      <c r="K58" s="8" t="str">
        <v>1002031322_</v>
      </c>
    </row>
    <row r="59" spans="1:11">
      <c r="A59" s="6"/>
      <c r="B59" s="7"/>
      <c r="C59" s="13" t="s">
        <v>178</v>
      </c>
      <c r="D59" s="7" t="s">
        <v>84</v>
      </c>
      <c r="E59" s="7" t="s">
        <v>83</v>
      </c>
      <c r="F59" s="7" t="s">
        <v>33</v>
      </c>
      <c r="G59" s="7" t="s">
        <v>137</v>
      </c>
      <c r="H59" s="13"/>
      <c r="I59" s="8">
        <v>0</v>
      </c>
      <c r="J59" s="8">
        <v>0</v>
      </c>
      <c r="K59" s="8" t="str">
        <v>1001031214_</v>
      </c>
    </row>
    <row r="60" spans="1:11">
      <c r="A60" s="6"/>
      <c r="B60" s="7"/>
      <c r="C60" s="13" t="s">
        <v>179</v>
      </c>
      <c r="D60" s="7" t="s">
        <v>84</v>
      </c>
      <c r="E60" s="7" t="s">
        <v>83</v>
      </c>
      <c r="F60" s="7" t="s">
        <v>33</v>
      </c>
      <c r="G60" s="7" t="s">
        <v>137</v>
      </c>
      <c r="H60" s="13"/>
      <c r="I60" s="8">
        <v>0</v>
      </c>
      <c r="J60" s="8">
        <v>0</v>
      </c>
      <c r="K60" s="8" t="str">
        <v>1001031217_</v>
      </c>
    </row>
    <row r="61" spans="1:11">
      <c r="A61" s="6"/>
      <c r="B61" s="7"/>
      <c r="C61" s="13" t="s">
        <v>180</v>
      </c>
      <c r="D61" s="7" t="s">
        <v>84</v>
      </c>
      <c r="E61" s="7" t="s">
        <v>83</v>
      </c>
      <c r="F61" s="7" t="s">
        <v>33</v>
      </c>
      <c r="G61" s="7" t="s">
        <v>137</v>
      </c>
      <c r="H61" s="13"/>
      <c r="I61" s="8">
        <v>0</v>
      </c>
      <c r="J61" s="8">
        <v>0</v>
      </c>
      <c r="K61" s="8" t="str">
        <v>1001031201_</v>
      </c>
    </row>
  </sheetData>
  <mergeCells count="1">
    <mergeCell ref="A2:A3"/>
  </mergeCells>
  <hyperlinks>
    <hyperlink ref="A7" location="'Branch'!A1" display="Branch" xr:uid="{1C779387-E699-4666-8F45-EB66C86F6E46}"/>
    <hyperlink ref="A9" location="'Depot'!A1" display="Depot" xr:uid="{71F4F06C-11D4-4C03-B144-B0FB4567843C}"/>
    <hyperlink ref="A11" location="'Fund center'!A1" display="Fund center" xr:uid="{C219770E-5745-49E8-B985-554A0B42C5AF}"/>
    <hyperlink ref="A13" location="'Cost center'!A1" display="Cost center" xr:uid="{6498284B-57C3-4436-8828-70FD592CD465}"/>
    <hyperlink ref="A15" location="'MIS code'!A1" display="MIS code" xr:uid="{73669FB1-C2BE-433D-A28F-F5620A4C94AA}"/>
    <hyperlink ref="A17" location="'Commit'!A1" display="Commit" xr:uid="{3724E2EF-6411-484B-A5D2-810391E3D8A2}"/>
    <hyperlink ref="A19" location="'Asset'!A1" display="Asset" xr:uid="{5FF5AE36-9690-4105-89CB-F344239E4A8B}"/>
    <hyperlink ref="A21" location="'Route'!A1" display="Route" xr:uid="{7CA89E53-7170-4173-8825-782A224E4F5F}"/>
    <hyperlink ref="A23" location="'Statistic'!A1" display="Statistic" xr:uid="{65CC3B6C-674C-44A6-9B33-8A310767E057}"/>
    <hyperlink ref="A25" location="'Financial'!A1" display="Financial" xr:uid="{AFF93C2C-5E3E-48C6-AC19-491B85848380}"/>
    <hyperlink ref="A27" location="'Other'!A1" display="Other" xr:uid="{76652B7A-E625-44A7-B04C-65630F794AD1}"/>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801EB8B9-3366-4D55-863C-FF1101F76FF7}">
          <x14:formula1>
            <xm:f>_xlfn.ANCHORARRAY('Fund center'!$J$6)</xm:f>
          </x14:formula1>
          <xm:sqref>E6:E61</xm:sqref>
        </x14:dataValidation>
        <x14:dataValidation type="list" allowBlank="1" showInputMessage="1" showErrorMessage="1" xr:uid="{845EB65A-7722-46CC-BBAF-BEE882953441}">
          <x14:formula1>
            <xm:f>_xlfn.ANCHORARRAY(Depot!$I$6)</xm:f>
          </x14:formula1>
          <xm:sqref>F6:F61</xm:sqref>
        </x14:dataValidation>
        <x14:dataValidation type="list" allowBlank="1" showInputMessage="1" showErrorMessage="1" xr:uid="{0EBBFF8E-0453-4207-8BA7-0F0A7A1DC944}">
          <x14:formula1>
            <xm:f>_xlfn.ANCHORARRAY(Financial!$J$6)</xm:f>
          </x14:formula1>
          <xm:sqref>G6:G61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32D6-25BF-4A64-A5A8-32662630CBE0}">
  <sheetPr codeName="Sheet11">
    <tabColor theme="4"/>
  </sheetPr>
  <dimension ref="A2:K65"/>
  <sheetViews>
    <sheetView showGridLines="0" tabSelected="1" workbookViewId="0">
      <pane xSplit="1" ySplit="5" topLeftCell="B20" activePane="bottomRight" state="frozen"/>
      <selection pane="bottomRight" activeCell="G31" sqref="G31"/>
      <selection pane="bottomLeft" activeCell="A6" sqref="A6"/>
      <selection pane="topRight" activeCell="B1" sqref="B1"/>
    </sheetView>
  </sheetViews>
  <sheetFormatPr defaultColWidth="8.7109375" defaultRowHeight="13.5" customHeight="1"/>
  <cols>
    <col min="1" max="1" width="30.5703125" style="2" customWidth="1"/>
    <col min="3" max="3" width="15.28515625" customWidth="1"/>
    <col min="4" max="4" width="9.5703125" customWidth="1"/>
    <col min="5" max="5" width="38.28515625" customWidth="1"/>
    <col min="6" max="7" width="11.5703125" customWidth="1"/>
    <col min="8" max="8" width="36.85546875" customWidth="1"/>
    <col min="9" max="9" width="7.28515625" style="1" customWidth="1"/>
    <col min="10" max="10" width="6.7109375" style="1" customWidth="1"/>
    <col min="11" max="11" width="7" style="1" customWidth="1"/>
  </cols>
  <sheetData>
    <row r="2" spans="1:11" ht="13.9" customHeight="1">
      <c r="A2" s="41" t="s">
        <v>0</v>
      </c>
      <c r="B2" s="7"/>
      <c r="C2" s="7" t="s">
        <v>25</v>
      </c>
      <c r="D2" s="7"/>
      <c r="E2" s="7"/>
      <c r="F2" s="7"/>
      <c r="G2" s="7"/>
      <c r="H2" s="7"/>
      <c r="I2" s="8"/>
      <c r="J2" s="8"/>
      <c r="K2" s="8"/>
    </row>
    <row r="3" spans="1:11" ht="13.9" customHeight="1">
      <c r="A3" s="42"/>
      <c r="B3" s="7"/>
      <c r="C3" s="7"/>
      <c r="D3" s="7"/>
      <c r="E3" s="7"/>
      <c r="F3" s="7"/>
      <c r="G3" s="7"/>
      <c r="H3" s="7"/>
      <c r="I3" s="8" t="str">
        <f>C2</f>
        <v>Route (tuyến xe)</v>
      </c>
      <c r="J3" s="8"/>
      <c r="K3" s="8"/>
    </row>
    <row r="4" spans="1:11" ht="13.9" customHeight="1">
      <c r="A4" s="9" t="s">
        <v>2</v>
      </c>
      <c r="B4" s="7"/>
      <c r="C4" s="7"/>
      <c r="D4" s="7"/>
      <c r="E4" s="7"/>
      <c r="F4" s="7"/>
      <c r="G4" s="7"/>
      <c r="H4" s="7"/>
      <c r="I4" s="8">
        <f>MAX(_xlfn.ANCHORARRAY(I6))</f>
        <v>0</v>
      </c>
      <c r="J4" s="8">
        <f>MAX(_xlfn.ANCHORARRAY(J6))</f>
        <v>5</v>
      </c>
      <c r="K4" s="8"/>
    </row>
    <row r="5" spans="1:11">
      <c r="A5" s="9"/>
      <c r="B5" s="7"/>
      <c r="C5" s="7" t="s">
        <v>181</v>
      </c>
      <c r="D5" s="7" t="s">
        <v>30</v>
      </c>
      <c r="E5" s="7" t="s">
        <v>182</v>
      </c>
      <c r="F5" s="7" t="s">
        <v>183</v>
      </c>
      <c r="G5" s="7" t="s">
        <v>184</v>
      </c>
      <c r="H5" s="7" t="s">
        <v>5</v>
      </c>
      <c r="I5" s="8" t="s">
        <v>6</v>
      </c>
      <c r="J5" s="8" t="s">
        <v>7</v>
      </c>
      <c r="K5" s="8"/>
    </row>
    <row r="6" spans="1:11">
      <c r="A6" s="6"/>
      <c r="B6" s="7"/>
      <c r="C6" s="7" t="s">
        <v>185</v>
      </c>
      <c r="D6" s="14" t="s">
        <v>37</v>
      </c>
      <c r="E6" s="14" t="s">
        <v>186</v>
      </c>
      <c r="F6" s="14" t="b">
        <v>1</v>
      </c>
      <c r="G6" s="43" t="s">
        <v>187</v>
      </c>
      <c r="H6" s="7" t="s">
        <v>188</v>
      </c>
      <c r="I6" s="8" cm="1">
        <f t="array" ref="I6:I65">COUNTIFS(L_RT[Route],L_RT[Route])-1</f>
        <v>0</v>
      </c>
      <c r="J6" s="8" cm="1">
        <f t="array" ref="J6:J65">COUNTIFS(L_RT[Route],L_RT[Route]&amp;"?*")</f>
        <v>0</v>
      </c>
      <c r="K6" s="8" t="str" cm="1">
        <f t="array" ref="K6:K65">L_RT[Route]</f>
        <v>D4</v>
      </c>
    </row>
    <row r="7" spans="1:11">
      <c r="A7" s="11" t="s">
        <v>10</v>
      </c>
      <c r="B7" s="7"/>
      <c r="C7" s="15" t="s">
        <v>189</v>
      </c>
      <c r="D7" s="14" t="s">
        <v>37</v>
      </c>
      <c r="E7" s="16" t="s">
        <v>190</v>
      </c>
      <c r="F7" s="16" t="b">
        <v>1</v>
      </c>
      <c r="G7" s="43" t="s">
        <v>187</v>
      </c>
      <c r="H7" s="7" t="s">
        <v>191</v>
      </c>
      <c r="I7" s="8">
        <v>0</v>
      </c>
      <c r="J7" s="8">
        <v>0</v>
      </c>
      <c r="K7" s="8" t="str">
        <v>D5</v>
      </c>
    </row>
    <row r="8" spans="1:11">
      <c r="A8" s="6"/>
      <c r="B8" s="7"/>
      <c r="C8" s="15" t="s">
        <v>192</v>
      </c>
      <c r="D8" s="14" t="s">
        <v>37</v>
      </c>
      <c r="E8" s="16" t="s">
        <v>193</v>
      </c>
      <c r="F8" s="16" t="b">
        <v>1</v>
      </c>
      <c r="G8" s="43" t="s">
        <v>187</v>
      </c>
      <c r="H8" s="7" t="s">
        <v>191</v>
      </c>
      <c r="I8" s="8">
        <v>0</v>
      </c>
      <c r="J8" s="8">
        <v>0</v>
      </c>
      <c r="K8" s="8" t="str">
        <v>D6</v>
      </c>
    </row>
    <row r="9" spans="1:11">
      <c r="A9" s="11" t="s">
        <v>15</v>
      </c>
      <c r="B9" s="7"/>
      <c r="C9" s="15" t="s">
        <v>194</v>
      </c>
      <c r="D9" s="14" t="s">
        <v>37</v>
      </c>
      <c r="E9" s="16" t="s">
        <v>195</v>
      </c>
      <c r="F9" s="16" t="b">
        <v>1</v>
      </c>
      <c r="G9" s="43" t="s">
        <v>187</v>
      </c>
      <c r="H9" s="7" t="s">
        <v>191</v>
      </c>
      <c r="I9" s="8">
        <v>0</v>
      </c>
      <c r="J9" s="8">
        <v>0</v>
      </c>
      <c r="K9" s="8" t="str">
        <v>D7</v>
      </c>
    </row>
    <row r="10" spans="1:11">
      <c r="A10" s="6"/>
      <c r="B10" s="7"/>
      <c r="C10" s="15" t="s">
        <v>196</v>
      </c>
      <c r="D10" s="14" t="s">
        <v>37</v>
      </c>
      <c r="E10" s="16" t="s">
        <v>197</v>
      </c>
      <c r="F10" s="16" t="b">
        <v>0</v>
      </c>
      <c r="G10" s="43"/>
      <c r="H10" s="7" t="s">
        <v>191</v>
      </c>
      <c r="I10" s="8">
        <v>0</v>
      </c>
      <c r="J10" s="8">
        <v>0</v>
      </c>
      <c r="K10" s="8" t="str">
        <v>GRP00</v>
      </c>
    </row>
    <row r="11" spans="1:11">
      <c r="A11" s="11" t="s">
        <v>20</v>
      </c>
      <c r="B11" s="7"/>
      <c r="C11" s="15" t="s">
        <v>198</v>
      </c>
      <c r="D11" s="14" t="s">
        <v>37</v>
      </c>
      <c r="E11" s="16" t="s">
        <v>199</v>
      </c>
      <c r="F11" s="16" t="b">
        <v>1</v>
      </c>
      <c r="G11" s="43" t="s">
        <v>187</v>
      </c>
      <c r="H11" s="7" t="s">
        <v>191</v>
      </c>
      <c r="I11" s="8">
        <v>0</v>
      </c>
      <c r="J11" s="8">
        <v>0</v>
      </c>
      <c r="K11" s="8" t="str">
        <v>GRP1</v>
      </c>
    </row>
    <row r="12" spans="1:11">
      <c r="A12" s="6"/>
      <c r="B12" s="7"/>
      <c r="C12" s="15" t="s">
        <v>200</v>
      </c>
      <c r="D12" s="14" t="s">
        <v>37</v>
      </c>
      <c r="E12" s="16" t="s">
        <v>201</v>
      </c>
      <c r="F12" s="16" t="b">
        <v>1</v>
      </c>
      <c r="G12" s="43" t="s">
        <v>187</v>
      </c>
      <c r="H12" s="7" t="s">
        <v>191</v>
      </c>
      <c r="I12" s="8">
        <v>0</v>
      </c>
      <c r="J12" s="8">
        <v>0</v>
      </c>
      <c r="K12" s="8" t="str">
        <v>GRP3</v>
      </c>
    </row>
    <row r="13" spans="1:11">
      <c r="A13" s="11" t="s">
        <v>21</v>
      </c>
      <c r="B13" s="7"/>
      <c r="C13" s="15" t="s">
        <v>202</v>
      </c>
      <c r="D13" s="14" t="s">
        <v>37</v>
      </c>
      <c r="E13" s="16" t="s">
        <v>203</v>
      </c>
      <c r="F13" s="16" t="b">
        <v>1</v>
      </c>
      <c r="G13" s="43"/>
      <c r="H13" s="7" t="s">
        <v>191</v>
      </c>
      <c r="I13" s="8">
        <v>0</v>
      </c>
      <c r="J13" s="8">
        <v>0</v>
      </c>
      <c r="K13" s="8" t="str">
        <v>GRP99</v>
      </c>
    </row>
    <row r="14" spans="1:11">
      <c r="A14" s="6"/>
      <c r="B14" s="7"/>
      <c r="C14" s="15" t="s">
        <v>8</v>
      </c>
      <c r="D14" s="16" t="s">
        <v>32</v>
      </c>
      <c r="E14" s="16" t="s">
        <v>204</v>
      </c>
      <c r="F14" s="16" t="b">
        <v>0</v>
      </c>
      <c r="G14" s="43"/>
      <c r="H14" s="7" t="s">
        <v>191</v>
      </c>
      <c r="I14" s="8">
        <v>0</v>
      </c>
      <c r="J14" s="8">
        <v>1</v>
      </c>
      <c r="K14" s="8" t="str">
        <v>HO</v>
      </c>
    </row>
    <row r="15" spans="1:11">
      <c r="A15" s="11" t="s">
        <v>22</v>
      </c>
      <c r="B15" s="7"/>
      <c r="C15" s="15" t="s">
        <v>205</v>
      </c>
      <c r="D15" s="16" t="s">
        <v>32</v>
      </c>
      <c r="E15" s="16" t="s">
        <v>206</v>
      </c>
      <c r="F15" s="16" t="b">
        <v>1</v>
      </c>
      <c r="G15" s="43"/>
      <c r="H15" s="7" t="s">
        <v>191</v>
      </c>
      <c r="I15" s="8">
        <v>0</v>
      </c>
      <c r="J15" s="8">
        <v>0</v>
      </c>
      <c r="K15" s="8" t="str">
        <v>HO99</v>
      </c>
    </row>
    <row r="16" spans="1:11">
      <c r="A16" s="6"/>
      <c r="B16" s="7"/>
      <c r="C16" s="15" t="s">
        <v>207</v>
      </c>
      <c r="D16" s="16" t="s">
        <v>41</v>
      </c>
      <c r="E16" s="16" t="s">
        <v>208</v>
      </c>
      <c r="F16" s="16" t="b">
        <v>0</v>
      </c>
      <c r="G16" s="43"/>
      <c r="H16" s="7" t="s">
        <v>191</v>
      </c>
      <c r="I16" s="8">
        <v>0</v>
      </c>
      <c r="J16" s="8">
        <v>0</v>
      </c>
      <c r="K16" s="8" t="str">
        <v>NT00</v>
      </c>
    </row>
    <row r="17" spans="1:11">
      <c r="A17" s="11" t="s">
        <v>23</v>
      </c>
      <c r="B17" s="7"/>
      <c r="C17" s="17" t="s">
        <v>209</v>
      </c>
      <c r="D17" s="16" t="s">
        <v>41</v>
      </c>
      <c r="E17" s="16" t="s">
        <v>210</v>
      </c>
      <c r="F17" s="16" t="b">
        <v>1</v>
      </c>
      <c r="G17" s="43" t="s">
        <v>187</v>
      </c>
      <c r="H17" s="7" t="s">
        <v>191</v>
      </c>
      <c r="I17" s="8">
        <v>0</v>
      </c>
      <c r="J17" s="8">
        <v>0</v>
      </c>
      <c r="K17" s="8" t="str">
        <v>23</v>
      </c>
    </row>
    <row r="18" spans="1:11">
      <c r="A18" s="6"/>
      <c r="B18" s="7"/>
      <c r="C18" s="17" t="s">
        <v>211</v>
      </c>
      <c r="D18" s="16" t="s">
        <v>41</v>
      </c>
      <c r="E18" s="16" t="s">
        <v>212</v>
      </c>
      <c r="F18" s="16" t="b">
        <v>1</v>
      </c>
      <c r="G18" s="43" t="s">
        <v>187</v>
      </c>
      <c r="H18" s="7" t="s">
        <v>191</v>
      </c>
      <c r="I18" s="8">
        <v>0</v>
      </c>
      <c r="J18" s="8">
        <v>0</v>
      </c>
      <c r="K18" s="8" t="str">
        <v>16-2</v>
      </c>
    </row>
    <row r="19" spans="1:11">
      <c r="A19" s="11" t="s">
        <v>24</v>
      </c>
      <c r="B19" s="7"/>
      <c r="C19" s="15" t="s">
        <v>213</v>
      </c>
      <c r="D19" s="16" t="s">
        <v>33</v>
      </c>
      <c r="E19" s="16" t="s">
        <v>214</v>
      </c>
      <c r="F19" s="16" t="b">
        <v>1</v>
      </c>
      <c r="G19" s="43" t="s">
        <v>187</v>
      </c>
      <c r="H19" s="7" t="s">
        <v>188</v>
      </c>
      <c r="I19" s="8">
        <v>0</v>
      </c>
      <c r="J19" s="8">
        <v>0</v>
      </c>
      <c r="K19" s="8" t="str">
        <v>E02</v>
      </c>
    </row>
    <row r="20" spans="1:11">
      <c r="A20" s="6"/>
      <c r="B20" s="7"/>
      <c r="C20" s="15" t="s">
        <v>215</v>
      </c>
      <c r="D20" s="16" t="s">
        <v>33</v>
      </c>
      <c r="E20" s="16" t="s">
        <v>216</v>
      </c>
      <c r="F20" s="16" t="b">
        <v>1</v>
      </c>
      <c r="G20" s="43" t="s">
        <v>187</v>
      </c>
      <c r="H20" s="7" t="s">
        <v>188</v>
      </c>
      <c r="I20" s="8">
        <v>0</v>
      </c>
      <c r="J20" s="8">
        <v>0</v>
      </c>
      <c r="K20" s="8" t="str">
        <v>E03</v>
      </c>
    </row>
    <row r="21" spans="1:11">
      <c r="A21" s="10" t="s">
        <v>25</v>
      </c>
      <c r="B21" s="7"/>
      <c r="C21" s="15" t="s">
        <v>217</v>
      </c>
      <c r="D21" s="16" t="s">
        <v>33</v>
      </c>
      <c r="E21" s="16" t="s">
        <v>218</v>
      </c>
      <c r="F21" s="16" t="b">
        <v>1</v>
      </c>
      <c r="G21" s="43" t="s">
        <v>187</v>
      </c>
      <c r="H21" s="7" t="s">
        <v>188</v>
      </c>
      <c r="I21" s="8">
        <v>0</v>
      </c>
      <c r="J21" s="8">
        <v>0</v>
      </c>
      <c r="K21" s="8" t="str">
        <v>E10</v>
      </c>
    </row>
    <row r="22" spans="1:11">
      <c r="A22" s="6"/>
      <c r="B22" s="7"/>
      <c r="C22" s="15" t="s">
        <v>219</v>
      </c>
      <c r="D22" s="16" t="s">
        <v>33</v>
      </c>
      <c r="E22" s="16" t="s">
        <v>220</v>
      </c>
      <c r="F22" s="16" t="b">
        <v>1</v>
      </c>
      <c r="G22" s="43" t="s">
        <v>187</v>
      </c>
      <c r="H22" s="7" t="s">
        <v>191</v>
      </c>
      <c r="I22" s="8">
        <v>0</v>
      </c>
      <c r="J22" s="8">
        <v>0</v>
      </c>
      <c r="K22" s="8" t="str">
        <v>HP1</v>
      </c>
    </row>
    <row r="23" spans="1:11">
      <c r="A23" s="11" t="s">
        <v>26</v>
      </c>
      <c r="B23" s="7"/>
      <c r="C23" s="15" t="s">
        <v>221</v>
      </c>
      <c r="D23" s="16" t="s">
        <v>33</v>
      </c>
      <c r="E23" s="16" t="s">
        <v>222</v>
      </c>
      <c r="F23" s="16" t="b">
        <v>1</v>
      </c>
      <c r="G23" s="43" t="s">
        <v>187</v>
      </c>
      <c r="H23" s="7" t="s">
        <v>191</v>
      </c>
      <c r="I23" s="8">
        <v>0</v>
      </c>
      <c r="J23" s="8">
        <v>0</v>
      </c>
      <c r="K23" s="8" t="str">
        <v>HP2</v>
      </c>
    </row>
    <row r="24" spans="1:11">
      <c r="A24" s="6"/>
      <c r="B24" s="7"/>
      <c r="C24" s="15" t="s">
        <v>223</v>
      </c>
      <c r="D24" s="16" t="s">
        <v>33</v>
      </c>
      <c r="E24" s="16" t="s">
        <v>224</v>
      </c>
      <c r="F24" s="16" t="b">
        <v>1</v>
      </c>
      <c r="G24" s="43"/>
      <c r="H24" s="7" t="s">
        <v>191</v>
      </c>
      <c r="I24" s="8">
        <v>0</v>
      </c>
      <c r="J24" s="8">
        <v>0</v>
      </c>
      <c r="K24" s="8" t="str">
        <v>NIA</v>
      </c>
    </row>
    <row r="25" spans="1:11">
      <c r="A25" s="11" t="s">
        <v>27</v>
      </c>
      <c r="B25" s="7"/>
      <c r="C25" s="15" t="s">
        <v>225</v>
      </c>
      <c r="D25" s="16" t="s">
        <v>33</v>
      </c>
      <c r="E25" s="16" t="s">
        <v>226</v>
      </c>
      <c r="F25" s="16" t="b">
        <v>0</v>
      </c>
      <c r="G25" s="43"/>
      <c r="H25" s="7" t="s">
        <v>191</v>
      </c>
      <c r="I25" s="8">
        <v>0</v>
      </c>
      <c r="J25" s="8">
        <v>0</v>
      </c>
      <c r="K25" s="8" t="str">
        <v>OCP00</v>
      </c>
    </row>
    <row r="26" spans="1:11">
      <c r="A26" s="6"/>
      <c r="B26" s="7"/>
      <c r="C26" s="15" t="s">
        <v>227</v>
      </c>
      <c r="D26" s="16" t="s">
        <v>33</v>
      </c>
      <c r="E26" s="16" t="s">
        <v>228</v>
      </c>
      <c r="F26" s="16" t="b">
        <v>1</v>
      </c>
      <c r="G26" s="43" t="s">
        <v>187</v>
      </c>
      <c r="H26" s="7" t="s">
        <v>191</v>
      </c>
      <c r="I26" s="8">
        <v>0</v>
      </c>
      <c r="J26" s="8">
        <v>0</v>
      </c>
      <c r="K26" s="8" t="str">
        <v>OCP1</v>
      </c>
    </row>
    <row r="27" spans="1:11">
      <c r="A27" s="11" t="s">
        <v>28</v>
      </c>
      <c r="B27" s="7"/>
      <c r="C27" s="15" t="s">
        <v>229</v>
      </c>
      <c r="D27" s="16" t="s">
        <v>33</v>
      </c>
      <c r="E27" s="16" t="s">
        <v>230</v>
      </c>
      <c r="F27" s="16" t="b">
        <v>1</v>
      </c>
      <c r="G27" s="43" t="s">
        <v>187</v>
      </c>
      <c r="H27" s="7" t="s">
        <v>191</v>
      </c>
      <c r="I27" s="8">
        <v>0</v>
      </c>
      <c r="J27" s="8">
        <v>0</v>
      </c>
      <c r="K27" s="8" t="str">
        <v>OCP2</v>
      </c>
    </row>
    <row r="28" spans="1:11" ht="13.9" customHeight="1">
      <c r="A28" s="6"/>
      <c r="B28" s="7"/>
      <c r="C28" s="7" t="s">
        <v>231</v>
      </c>
      <c r="D28" s="16" t="s">
        <v>33</v>
      </c>
      <c r="E28" s="7" t="s">
        <v>232</v>
      </c>
      <c r="F28" s="16" t="b">
        <v>1</v>
      </c>
      <c r="G28" s="43" t="s">
        <v>187</v>
      </c>
      <c r="H28" s="7" t="s">
        <v>191</v>
      </c>
      <c r="I28" s="8">
        <v>0</v>
      </c>
      <c r="J28" s="8">
        <v>0</v>
      </c>
      <c r="K28" s="8" t="str">
        <v>OCP99</v>
      </c>
    </row>
    <row r="29" spans="1:11" ht="13.9" customHeight="1">
      <c r="A29" s="6"/>
      <c r="B29" s="7"/>
      <c r="C29" s="7" t="s">
        <v>233</v>
      </c>
      <c r="D29" s="16" t="s">
        <v>33</v>
      </c>
      <c r="E29" s="7" t="s">
        <v>234</v>
      </c>
      <c r="F29" s="16" t="b">
        <v>1</v>
      </c>
      <c r="G29" s="43"/>
      <c r="H29" s="7" t="s">
        <v>191</v>
      </c>
      <c r="I29" s="8">
        <v>0</v>
      </c>
      <c r="J29" s="8">
        <v>0</v>
      </c>
      <c r="K29" s="8" t="str">
        <v>OCT1</v>
      </c>
    </row>
    <row r="30" spans="1:11" ht="13.9" customHeight="1">
      <c r="A30" s="6"/>
      <c r="B30" s="7"/>
      <c r="C30" s="7" t="s">
        <v>235</v>
      </c>
      <c r="D30" s="16" t="s">
        <v>33</v>
      </c>
      <c r="E30" s="7" t="s">
        <v>236</v>
      </c>
      <c r="F30" s="16" t="b">
        <v>1</v>
      </c>
      <c r="G30" s="43"/>
      <c r="H30" s="7" t="s">
        <v>191</v>
      </c>
      <c r="I30" s="8">
        <v>0</v>
      </c>
      <c r="J30" s="8">
        <v>0</v>
      </c>
      <c r="K30" s="8" t="str">
        <v>OCT2</v>
      </c>
    </row>
    <row r="31" spans="1:11">
      <c r="A31" s="6"/>
      <c r="B31" s="7"/>
      <c r="C31" s="7" t="s">
        <v>237</v>
      </c>
      <c r="D31" s="7" t="s">
        <v>39</v>
      </c>
      <c r="E31" s="7" t="s">
        <v>238</v>
      </c>
      <c r="F31" s="16" t="b">
        <v>1</v>
      </c>
      <c r="G31" s="43"/>
      <c r="H31" s="7" t="s">
        <v>191</v>
      </c>
      <c r="I31" s="8">
        <v>0</v>
      </c>
      <c r="J31" s="8">
        <v>0</v>
      </c>
      <c r="K31" s="8" t="str">
        <v>17-19</v>
      </c>
    </row>
    <row r="32" spans="1:11">
      <c r="A32" s="6"/>
      <c r="B32" s="7"/>
      <c r="C32" s="7" t="s">
        <v>239</v>
      </c>
      <c r="D32" s="7" t="s">
        <v>39</v>
      </c>
      <c r="E32" s="7" t="s">
        <v>240</v>
      </c>
      <c r="F32" s="16" t="b">
        <v>1</v>
      </c>
      <c r="G32" s="43"/>
      <c r="H32" s="7" t="s">
        <v>191</v>
      </c>
      <c r="I32" s="8">
        <v>0</v>
      </c>
      <c r="J32" s="8">
        <v>0</v>
      </c>
      <c r="K32" s="8" t="str">
        <v>20</v>
      </c>
    </row>
    <row r="33" spans="1:11">
      <c r="A33" s="6"/>
      <c r="B33" s="7"/>
      <c r="C33" s="7" t="s">
        <v>16</v>
      </c>
      <c r="D33" s="7" t="s">
        <v>39</v>
      </c>
      <c r="E33" s="7" t="s">
        <v>241</v>
      </c>
      <c r="F33" s="16" t="b">
        <v>0</v>
      </c>
      <c r="G33" s="43"/>
      <c r="H33" s="7" t="s">
        <v>191</v>
      </c>
      <c r="I33" s="8">
        <v>0</v>
      </c>
      <c r="J33" s="8">
        <v>5</v>
      </c>
      <c r="K33" s="8" t="str">
        <v>PQ</v>
      </c>
    </row>
    <row r="34" spans="1:11">
      <c r="A34" s="6"/>
      <c r="B34" s="7"/>
      <c r="C34" s="7" t="s">
        <v>242</v>
      </c>
      <c r="D34" s="7" t="s">
        <v>39</v>
      </c>
      <c r="E34" s="7" t="s">
        <v>243</v>
      </c>
      <c r="F34" s="16" t="b">
        <v>0</v>
      </c>
      <c r="G34" s="43"/>
      <c r="H34" s="7" t="s">
        <v>191</v>
      </c>
      <c r="I34" s="8">
        <v>0</v>
      </c>
      <c r="J34" s="8">
        <v>0</v>
      </c>
      <c r="K34" s="8" t="str">
        <v>PQ00</v>
      </c>
    </row>
    <row r="35" spans="1:11">
      <c r="A35" s="6"/>
      <c r="B35" s="7"/>
      <c r="C35" s="7" t="s">
        <v>244</v>
      </c>
      <c r="D35" s="7" t="s">
        <v>39</v>
      </c>
      <c r="E35" s="7" t="s">
        <v>245</v>
      </c>
      <c r="F35" s="7" t="b">
        <v>1</v>
      </c>
      <c r="G35" s="7"/>
      <c r="H35" s="7" t="s">
        <v>191</v>
      </c>
      <c r="I35" s="8">
        <v>0</v>
      </c>
      <c r="J35" s="8">
        <v>0</v>
      </c>
      <c r="K35" s="8" t="str">
        <v>PQ99</v>
      </c>
    </row>
    <row r="36" spans="1:11">
      <c r="A36" s="6"/>
      <c r="B36" s="7"/>
      <c r="C36" s="7" t="s">
        <v>246</v>
      </c>
      <c r="D36" s="7" t="s">
        <v>39</v>
      </c>
      <c r="E36" s="7" t="s">
        <v>247</v>
      </c>
      <c r="F36" s="7" t="b">
        <v>1</v>
      </c>
      <c r="G36" s="7"/>
      <c r="H36" s="7" t="s">
        <v>191</v>
      </c>
      <c r="I36" s="8">
        <v>0</v>
      </c>
      <c r="J36" s="8">
        <v>0</v>
      </c>
      <c r="K36" s="8" t="str">
        <v>V1</v>
      </c>
    </row>
    <row r="37" spans="1:11">
      <c r="A37" s="6"/>
      <c r="B37" s="7"/>
      <c r="C37" s="7" t="s">
        <v>248</v>
      </c>
      <c r="D37" s="7" t="s">
        <v>39</v>
      </c>
      <c r="E37" s="7" t="s">
        <v>249</v>
      </c>
      <c r="F37" s="7" t="b">
        <v>1</v>
      </c>
      <c r="G37" s="7"/>
      <c r="H37" s="7" t="s">
        <v>191</v>
      </c>
      <c r="I37" s="8">
        <v>0</v>
      </c>
      <c r="J37" s="8">
        <v>0</v>
      </c>
      <c r="K37" s="8" t="str">
        <v>V2</v>
      </c>
    </row>
    <row r="38" spans="1:11">
      <c r="A38" s="6"/>
      <c r="B38" s="7"/>
      <c r="C38" s="7" t="s">
        <v>250</v>
      </c>
      <c r="D38" s="7" t="s">
        <v>39</v>
      </c>
      <c r="E38" s="16" t="s">
        <v>251</v>
      </c>
      <c r="F38" s="7" t="b">
        <v>1</v>
      </c>
      <c r="G38" s="7"/>
      <c r="H38" s="7" t="s">
        <v>191</v>
      </c>
      <c r="I38" s="8">
        <v>0</v>
      </c>
      <c r="J38" s="8">
        <v>0</v>
      </c>
      <c r="K38" s="8" t="str">
        <v>V3</v>
      </c>
    </row>
    <row r="39" spans="1:11">
      <c r="A39" s="6"/>
      <c r="B39" s="7"/>
      <c r="C39" s="7" t="s">
        <v>252</v>
      </c>
      <c r="D39" s="7" t="s">
        <v>39</v>
      </c>
      <c r="E39" s="7" t="s">
        <v>253</v>
      </c>
      <c r="F39" s="7" t="b">
        <v>1</v>
      </c>
      <c r="G39" s="7"/>
      <c r="H39" s="7" t="s">
        <v>191</v>
      </c>
      <c r="I39" s="8">
        <v>0</v>
      </c>
      <c r="J39" s="8">
        <v>0</v>
      </c>
      <c r="K39" s="8" t="str">
        <v>V4</v>
      </c>
    </row>
    <row r="40" spans="1:11">
      <c r="A40" s="6"/>
      <c r="B40" s="7"/>
      <c r="C40" s="7" t="s">
        <v>254</v>
      </c>
      <c r="D40" s="7" t="s">
        <v>39</v>
      </c>
      <c r="E40" s="7" t="s">
        <v>255</v>
      </c>
      <c r="F40" s="7" t="b">
        <v>1</v>
      </c>
      <c r="G40" s="7"/>
      <c r="H40" s="7" t="s">
        <v>191</v>
      </c>
      <c r="I40" s="8">
        <v>0</v>
      </c>
      <c r="J40" s="8">
        <v>0</v>
      </c>
      <c r="K40" s="8" t="str">
        <v>V5</v>
      </c>
    </row>
    <row r="41" spans="1:11">
      <c r="A41" s="6"/>
      <c r="B41" s="7"/>
      <c r="C41" s="7" t="s">
        <v>256</v>
      </c>
      <c r="D41" s="7" t="s">
        <v>39</v>
      </c>
      <c r="E41" s="7" t="s">
        <v>257</v>
      </c>
      <c r="F41" s="7" t="b">
        <v>1</v>
      </c>
      <c r="G41" s="7"/>
      <c r="H41" s="7" t="s">
        <v>191</v>
      </c>
      <c r="I41" s="8">
        <v>0</v>
      </c>
      <c r="J41" s="8">
        <v>0</v>
      </c>
      <c r="K41" s="8" t="str">
        <v>V6</v>
      </c>
    </row>
    <row r="42" spans="1:11">
      <c r="A42" s="6"/>
      <c r="B42" s="7"/>
      <c r="C42" s="7" t="s">
        <v>258</v>
      </c>
      <c r="D42" s="7" t="s">
        <v>42</v>
      </c>
      <c r="E42" s="7" t="s">
        <v>259</v>
      </c>
      <c r="F42" s="7" t="b">
        <v>1</v>
      </c>
      <c r="G42" s="7"/>
      <c r="H42" s="7"/>
      <c r="I42" s="8">
        <v>0</v>
      </c>
      <c r="J42" s="8">
        <v>1</v>
      </c>
      <c r="K42" s="8" t="str">
        <v>PQXDV</v>
      </c>
    </row>
    <row r="43" spans="1:11">
      <c r="A43" s="6"/>
      <c r="B43" s="7"/>
      <c r="C43" s="7" t="s">
        <v>260</v>
      </c>
      <c r="D43" s="7" t="s">
        <v>42</v>
      </c>
      <c r="E43" s="7" t="s">
        <v>261</v>
      </c>
      <c r="F43" s="7" t="b">
        <v>0</v>
      </c>
      <c r="G43" s="7"/>
      <c r="H43" s="7"/>
      <c r="I43" s="8">
        <v>0</v>
      </c>
      <c r="J43" s="8">
        <v>0</v>
      </c>
      <c r="K43" s="8" t="str">
        <v>PQXDV00</v>
      </c>
    </row>
    <row r="44" spans="1:11">
      <c r="A44" s="6"/>
      <c r="B44" s="7"/>
      <c r="C44" s="7" t="s">
        <v>262</v>
      </c>
      <c r="D44" s="7" t="s">
        <v>35</v>
      </c>
      <c r="E44" s="7" t="s">
        <v>263</v>
      </c>
      <c r="F44" s="7" t="b">
        <v>1</v>
      </c>
      <c r="G44" s="7"/>
      <c r="H44" s="7" t="s">
        <v>188</v>
      </c>
      <c r="I44" s="8">
        <v>0</v>
      </c>
      <c r="J44" s="8">
        <v>0</v>
      </c>
      <c r="K44" s="8" t="str">
        <v>E01</v>
      </c>
    </row>
    <row r="45" spans="1:11">
      <c r="A45" s="6"/>
      <c r="B45" s="7"/>
      <c r="C45" s="7" t="s">
        <v>264</v>
      </c>
      <c r="D45" s="7" t="s">
        <v>35</v>
      </c>
      <c r="E45" s="7" t="s">
        <v>265</v>
      </c>
      <c r="F45" s="7" t="b">
        <v>1</v>
      </c>
      <c r="G45" s="7"/>
      <c r="H45" s="7" t="s">
        <v>188</v>
      </c>
      <c r="I45" s="8">
        <v>0</v>
      </c>
      <c r="J45" s="8">
        <v>0</v>
      </c>
      <c r="K45" s="8" t="str">
        <v>E04</v>
      </c>
    </row>
    <row r="46" spans="1:11">
      <c r="A46" s="6"/>
      <c r="B46" s="7"/>
      <c r="C46" s="18" t="s">
        <v>266</v>
      </c>
      <c r="D46" s="7" t="s">
        <v>35</v>
      </c>
      <c r="E46" s="7" t="s">
        <v>267</v>
      </c>
      <c r="F46" s="7" t="b">
        <v>1</v>
      </c>
      <c r="G46" s="7"/>
      <c r="H46" s="7" t="s">
        <v>188</v>
      </c>
      <c r="I46" s="8">
        <v>0</v>
      </c>
      <c r="J46" s="8">
        <v>0</v>
      </c>
      <c r="K46" s="8" t="str">
        <v>E05</v>
      </c>
    </row>
    <row r="47" spans="1:11">
      <c r="A47" s="6"/>
      <c r="B47" s="7"/>
      <c r="C47" s="7" t="s">
        <v>268</v>
      </c>
      <c r="D47" s="7" t="s">
        <v>35</v>
      </c>
      <c r="E47" s="7" t="s">
        <v>269</v>
      </c>
      <c r="F47" s="7" t="b">
        <v>1</v>
      </c>
      <c r="G47" s="7"/>
      <c r="H47" s="7" t="s">
        <v>188</v>
      </c>
      <c r="I47" s="8">
        <v>0</v>
      </c>
      <c r="J47" s="8">
        <v>0</v>
      </c>
      <c r="K47" s="8" t="str">
        <v>E06</v>
      </c>
    </row>
    <row r="48" spans="1:11">
      <c r="A48" s="6"/>
      <c r="B48" s="7"/>
      <c r="C48" s="7" t="s">
        <v>270</v>
      </c>
      <c r="D48" s="7" t="s">
        <v>35</v>
      </c>
      <c r="E48" s="7" t="s">
        <v>271</v>
      </c>
      <c r="F48" s="7" t="b">
        <v>1</v>
      </c>
      <c r="G48" s="7"/>
      <c r="H48" s="7" t="s">
        <v>188</v>
      </c>
      <c r="I48" s="8">
        <v>0</v>
      </c>
      <c r="J48" s="8">
        <v>0</v>
      </c>
      <c r="K48" s="8" t="str">
        <v>E07</v>
      </c>
    </row>
    <row r="49" spans="1:11">
      <c r="A49" s="6"/>
      <c r="B49" s="7"/>
      <c r="C49" s="7" t="s">
        <v>272</v>
      </c>
      <c r="D49" s="7" t="s">
        <v>35</v>
      </c>
      <c r="E49" s="7" t="s">
        <v>273</v>
      </c>
      <c r="F49" s="7" t="b">
        <v>1</v>
      </c>
      <c r="G49" s="7"/>
      <c r="H49" s="7" t="s">
        <v>188</v>
      </c>
      <c r="I49" s="8">
        <v>0</v>
      </c>
      <c r="J49" s="8">
        <v>0</v>
      </c>
      <c r="K49" s="8" t="str">
        <v>E08</v>
      </c>
    </row>
    <row r="50" spans="1:11">
      <c r="A50" s="6"/>
      <c r="B50" s="7"/>
      <c r="C50" s="7" t="s">
        <v>274</v>
      </c>
      <c r="D50" s="7" t="s">
        <v>35</v>
      </c>
      <c r="E50" s="7" t="s">
        <v>275</v>
      </c>
      <c r="F50" s="7" t="b">
        <v>1</v>
      </c>
      <c r="G50" s="7"/>
      <c r="H50" s="7" t="s">
        <v>188</v>
      </c>
      <c r="I50" s="8">
        <v>0</v>
      </c>
      <c r="J50" s="8">
        <v>0</v>
      </c>
      <c r="K50" s="8" t="str">
        <v>E09</v>
      </c>
    </row>
    <row r="51" spans="1:11">
      <c r="A51" s="6"/>
      <c r="B51" s="7"/>
      <c r="C51" s="7" t="s">
        <v>276</v>
      </c>
      <c r="D51" s="7" t="s">
        <v>35</v>
      </c>
      <c r="E51" s="7" t="s">
        <v>277</v>
      </c>
      <c r="F51" s="7" t="b">
        <v>0</v>
      </c>
      <c r="G51" s="7"/>
      <c r="H51" s="7" t="s">
        <v>191</v>
      </c>
      <c r="I51" s="8">
        <v>0</v>
      </c>
      <c r="J51" s="8">
        <v>0</v>
      </c>
      <c r="K51" s="8" t="str">
        <v>SMC00</v>
      </c>
    </row>
    <row r="52" spans="1:11">
      <c r="A52" s="6"/>
      <c r="B52" s="7"/>
      <c r="C52" s="19" t="s">
        <v>278</v>
      </c>
      <c r="D52" s="7" t="s">
        <v>35</v>
      </c>
      <c r="E52" s="7" t="s">
        <v>279</v>
      </c>
      <c r="F52" s="7" t="b">
        <v>1</v>
      </c>
      <c r="G52" s="7"/>
      <c r="H52" s="7" t="s">
        <v>191</v>
      </c>
      <c r="I52" s="8">
        <v>0</v>
      </c>
      <c r="J52" s="8">
        <v>0</v>
      </c>
      <c r="K52" s="8" t="str">
        <v>SMC1</v>
      </c>
    </row>
    <row r="53" spans="1:11">
      <c r="A53" s="6"/>
      <c r="B53" s="7"/>
      <c r="C53" s="7" t="s">
        <v>280</v>
      </c>
      <c r="D53" s="7" t="s">
        <v>35</v>
      </c>
      <c r="E53" s="7" t="s">
        <v>281</v>
      </c>
      <c r="F53" s="7" t="b">
        <v>1</v>
      </c>
      <c r="G53" s="7"/>
      <c r="H53" s="7" t="s">
        <v>191</v>
      </c>
      <c r="I53" s="8">
        <v>0</v>
      </c>
      <c r="J53" s="8">
        <v>0</v>
      </c>
      <c r="K53" s="8" t="str">
        <v>SMC99</v>
      </c>
    </row>
    <row r="54" spans="1:11">
      <c r="A54" s="6"/>
      <c r="B54" s="7"/>
      <c r="C54" s="7" t="s">
        <v>282</v>
      </c>
      <c r="D54" s="16" t="s">
        <v>44</v>
      </c>
      <c r="E54" s="7" t="s">
        <v>283</v>
      </c>
      <c r="F54" s="7" t="b">
        <v>1</v>
      </c>
      <c r="G54" s="7"/>
      <c r="H54" s="7" t="s">
        <v>191</v>
      </c>
      <c r="I54" s="8">
        <v>0</v>
      </c>
      <c r="J54" s="8">
        <v>0</v>
      </c>
      <c r="K54" s="8" t="str">
        <v>OCPV</v>
      </c>
    </row>
    <row r="55" spans="1:11">
      <c r="A55" s="6"/>
      <c r="B55" s="7"/>
      <c r="C55" s="7" t="s">
        <v>284</v>
      </c>
      <c r="D55" s="7" t="s">
        <v>46</v>
      </c>
      <c r="E55" s="7" t="s">
        <v>285</v>
      </c>
      <c r="F55" s="7" t="b">
        <v>1</v>
      </c>
      <c r="G55" s="7"/>
      <c r="H55" s="7" t="s">
        <v>191</v>
      </c>
      <c r="I55" s="8">
        <v>0</v>
      </c>
      <c r="J55" s="8">
        <v>0</v>
      </c>
      <c r="K55" s="8" t="str">
        <v>SMCV</v>
      </c>
    </row>
    <row r="56" spans="1:11">
      <c r="A56" s="6"/>
      <c r="B56" s="7"/>
      <c r="C56" s="7" t="s">
        <v>286</v>
      </c>
      <c r="D56" s="14" t="s">
        <v>48</v>
      </c>
      <c r="E56" s="7" t="s">
        <v>287</v>
      </c>
      <c r="F56" s="7" t="b">
        <v>1</v>
      </c>
      <c r="G56" s="7"/>
      <c r="H56" s="7" t="s">
        <v>191</v>
      </c>
      <c r="I56" s="8">
        <v>0</v>
      </c>
      <c r="J56" s="8">
        <v>0</v>
      </c>
      <c r="K56" s="8" t="str">
        <v>GRPV</v>
      </c>
    </row>
    <row r="57" spans="1:11">
      <c r="A57" s="6"/>
      <c r="B57" s="7"/>
      <c r="C57" s="7" t="s">
        <v>288</v>
      </c>
      <c r="D57" s="7" t="s">
        <v>42</v>
      </c>
      <c r="E57" s="7" t="s">
        <v>289</v>
      </c>
      <c r="F57" s="7" t="b">
        <v>1</v>
      </c>
      <c r="G57" s="7"/>
      <c r="H57" s="7" t="s">
        <v>191</v>
      </c>
      <c r="I57" s="8">
        <v>0</v>
      </c>
      <c r="J57" s="8">
        <v>0</v>
      </c>
      <c r="K57" s="8" t="str">
        <v>PQV</v>
      </c>
    </row>
    <row r="58" spans="1:11">
      <c r="A58" s="6"/>
      <c r="B58" s="7"/>
      <c r="C58" s="7" t="s">
        <v>290</v>
      </c>
      <c r="D58" s="16" t="s">
        <v>50</v>
      </c>
      <c r="E58" s="7" t="s">
        <v>291</v>
      </c>
      <c r="F58" s="7" t="b">
        <v>1</v>
      </c>
      <c r="G58" s="7"/>
      <c r="H58" s="7" t="s">
        <v>191</v>
      </c>
      <c r="I58" s="8">
        <v>0</v>
      </c>
      <c r="J58" s="8">
        <v>0</v>
      </c>
      <c r="K58" s="8" t="str">
        <v>NTV</v>
      </c>
    </row>
    <row r="59" spans="1:11">
      <c r="A59" s="6"/>
      <c r="B59" s="7"/>
      <c r="C59" s="7" t="s">
        <v>292</v>
      </c>
      <c r="D59" s="14" t="s">
        <v>37</v>
      </c>
      <c r="E59" s="7" t="s">
        <v>293</v>
      </c>
      <c r="F59" s="7" t="b">
        <v>1</v>
      </c>
      <c r="G59" s="7"/>
      <c r="H59" s="7" t="s">
        <v>191</v>
      </c>
      <c r="I59" s="8">
        <v>0</v>
      </c>
      <c r="J59" s="8">
        <v>0</v>
      </c>
      <c r="K59" s="8" t="str">
        <v>TGC1</v>
      </c>
    </row>
    <row r="60" spans="1:11">
      <c r="A60" s="6"/>
      <c r="B60" s="7"/>
      <c r="C60" s="7" t="s">
        <v>294</v>
      </c>
      <c r="D60" s="7" t="s">
        <v>44</v>
      </c>
      <c r="E60" s="7" t="s">
        <v>295</v>
      </c>
      <c r="F60" s="7" t="b">
        <v>1</v>
      </c>
      <c r="G60" s="7"/>
      <c r="H60" s="7" t="s">
        <v>191</v>
      </c>
      <c r="I60" s="8">
        <v>0</v>
      </c>
      <c r="J60" s="8">
        <v>0</v>
      </c>
      <c r="K60" s="8" t="str">
        <v>OCPXDV</v>
      </c>
    </row>
    <row r="61" spans="1:11">
      <c r="A61" s="6"/>
      <c r="B61" s="7"/>
      <c r="C61" s="7" t="s">
        <v>296</v>
      </c>
      <c r="D61" s="7" t="s">
        <v>46</v>
      </c>
      <c r="E61" s="7" t="s">
        <v>297</v>
      </c>
      <c r="F61" s="7" t="b">
        <v>1</v>
      </c>
      <c r="G61" s="7"/>
      <c r="H61" s="7" t="s">
        <v>191</v>
      </c>
      <c r="I61" s="8">
        <v>0</v>
      </c>
      <c r="J61" s="8">
        <v>0</v>
      </c>
      <c r="K61" s="8" t="str">
        <v>SMCXDV</v>
      </c>
    </row>
    <row r="62" spans="1:11">
      <c r="A62" s="6"/>
      <c r="B62" s="7"/>
      <c r="C62" s="7" t="s">
        <v>298</v>
      </c>
      <c r="D62" s="7" t="s">
        <v>48</v>
      </c>
      <c r="E62" s="7" t="s">
        <v>299</v>
      </c>
      <c r="F62" s="7" t="b">
        <v>1</v>
      </c>
      <c r="G62" s="7"/>
      <c r="H62" s="7" t="s">
        <v>191</v>
      </c>
      <c r="I62" s="8">
        <v>0</v>
      </c>
      <c r="J62" s="8">
        <v>0</v>
      </c>
      <c r="K62" s="8" t="str">
        <v>GRPXDV</v>
      </c>
    </row>
    <row r="63" spans="1:11">
      <c r="A63" s="6"/>
      <c r="B63" s="7"/>
      <c r="C63" s="7" t="s">
        <v>300</v>
      </c>
      <c r="D63" s="7" t="s">
        <v>50</v>
      </c>
      <c r="E63" s="7" t="s">
        <v>301</v>
      </c>
      <c r="F63" s="7" t="b">
        <v>1</v>
      </c>
      <c r="G63" s="7"/>
      <c r="H63" s="7" t="s">
        <v>191</v>
      </c>
      <c r="I63" s="8">
        <v>0</v>
      </c>
      <c r="J63" s="8">
        <v>0</v>
      </c>
      <c r="K63" s="8" t="str">
        <v>NTXDV</v>
      </c>
    </row>
    <row r="64" spans="1:11">
      <c r="C64" s="3" t="s">
        <v>302</v>
      </c>
      <c r="D64" s="3" t="s">
        <v>37</v>
      </c>
      <c r="E64" s="3" t="s">
        <v>303</v>
      </c>
      <c r="F64" s="7" t="b">
        <v>1</v>
      </c>
      <c r="G64" s="7"/>
      <c r="H64" s="7" t="s">
        <v>191</v>
      </c>
      <c r="I64" s="1">
        <v>0</v>
      </c>
      <c r="J64" s="1">
        <v>0</v>
      </c>
      <c r="K64" s="1" t="str">
        <v>TIA</v>
      </c>
    </row>
    <row r="65" spans="3:11">
      <c r="C65" s="40" t="s">
        <v>304</v>
      </c>
      <c r="D65" s="3" t="s">
        <v>33</v>
      </c>
      <c r="E65" s="3" t="s">
        <v>305</v>
      </c>
      <c r="F65" s="7" t="b">
        <v>1</v>
      </c>
      <c r="G65" s="7"/>
      <c r="H65" s="7" t="s">
        <v>191</v>
      </c>
      <c r="I65" s="1">
        <v>0</v>
      </c>
      <c r="J65" s="1">
        <v>0</v>
      </c>
      <c r="K65" s="1" t="str">
        <v>43</v>
      </c>
    </row>
  </sheetData>
  <mergeCells count="1">
    <mergeCell ref="A2:A3"/>
  </mergeCells>
  <phoneticPr fontId="5" type="noConversion"/>
  <conditionalFormatting sqref="I6:J57">
    <cfRule type="dataBar" priority="3">
      <dataBar>
        <cfvo type="min"/>
        <cfvo type="max"/>
        <color rgb="FFFFB628"/>
      </dataBar>
      <extLst>
        <ext xmlns:x14="http://schemas.microsoft.com/office/spreadsheetml/2009/9/main" uri="{B025F937-C7B1-47D3-B67F-A62EFF666E3E}">
          <x14:id>{D8664EFC-81B6-4CBF-BE5D-AA0E626EEE3F}</x14:id>
        </ext>
      </extLst>
    </cfRule>
  </conditionalFormatting>
  <hyperlinks>
    <hyperlink ref="A7" location="'Branch'!A1" display="Branch" xr:uid="{2CA0FFE7-0C0C-44DA-A44E-53CA395C79BB}"/>
    <hyperlink ref="A9" location="'Depot'!A1" display="Depot" xr:uid="{85EBF1A8-1E4E-4BDA-B9E0-98455B686F52}"/>
    <hyperlink ref="A11" location="'Fund center'!A1" display="Fund center" xr:uid="{46CC5883-5603-4B5D-93D6-D03BA929B304}"/>
    <hyperlink ref="A13" location="'Cost center'!A1" display="Cost center" xr:uid="{81714EE5-A879-4A8A-A8B7-B93908013C2C}"/>
    <hyperlink ref="A15" location="'MIS code'!A1" display="MIS code" xr:uid="{417177FD-7EC3-4AF4-95D8-72E1ADB93A63}"/>
    <hyperlink ref="A17" location="'Commit'!A1" display="Commit" xr:uid="{5845B7AD-868A-445B-814A-CB12B3675E5F}"/>
    <hyperlink ref="A19" location="'Asset'!A1" display="Asset" xr:uid="{9C3EF71C-CED3-4321-B3E7-EAA57955C2FA}"/>
    <hyperlink ref="A21" location="'Route'!A1" display="Route" xr:uid="{AB1D22B6-8457-4B77-B8FA-709736131DAE}"/>
    <hyperlink ref="A23" location="'Statistic'!A1" display="Statistic" xr:uid="{7E054439-7691-4BD0-9D3C-4E2458AEBF54}"/>
    <hyperlink ref="A25" location="'Financial'!A1" display="Financial" xr:uid="{A3F39C7A-CBDF-4065-90FC-11943D0FBB03}"/>
    <hyperlink ref="A27" location="'Other'!A1" display="Other" xr:uid="{D4D80897-193B-4324-96E9-A616D7604FEC}"/>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8664EFC-81B6-4CBF-BE5D-AA0E626EEE3F}">
            <x14:dataBar minLength="0" maxLength="100" border="1" negativeBarBorderColorSameAsPositive="0">
              <x14:cfvo type="autoMin"/>
              <x14:cfvo type="autoMax"/>
              <x14:borderColor rgb="FFFFB628"/>
              <x14:negativeFillColor rgb="FFFF0000"/>
              <x14:negativeBorderColor rgb="FFFF0000"/>
              <x14:axisColor rgb="FF000000"/>
            </x14:dataBar>
          </x14:cfRule>
          <xm:sqref>I6:J57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C4BECB-B2D1-48A3-8AA1-288559F3B29A}">
          <x14:formula1>
            <xm:f>_xlfn.ANCHORARRAY(Depot!$I$6)</xm:f>
          </x14:formula1>
          <xm:sqref>D6:D65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54F8-164F-48FB-9409-9BD2828F9FEC}">
  <sheetPr codeName="Sheet8">
    <tabColor theme="4"/>
  </sheetPr>
  <dimension ref="A2:L121"/>
  <sheetViews>
    <sheetView showGridLines="0" workbookViewId="0">
      <pane xSplit="1" ySplit="5" topLeftCell="B6" activePane="bottomRight" state="frozen"/>
      <selection pane="bottomRight"/>
      <selection pane="bottomLeft" activeCell="A6" sqref="A6"/>
      <selection pane="topRight" activeCell="B1" sqref="B1"/>
    </sheetView>
  </sheetViews>
  <sheetFormatPr defaultColWidth="8.7109375" defaultRowHeight="12.95"/>
  <cols>
    <col min="1" max="1" width="30.5703125" style="2" customWidth="1"/>
    <col min="3" max="3" width="20.42578125" customWidth="1"/>
    <col min="4" max="4" width="62.85546875" customWidth="1"/>
    <col min="5" max="5" width="16.7109375" customWidth="1"/>
    <col min="6" max="6" width="20.5703125" customWidth="1"/>
    <col min="7" max="7" width="7.28515625" style="1" customWidth="1"/>
    <col min="8" max="8" width="6.7109375" style="1" customWidth="1"/>
    <col min="9" max="11" width="13.28515625" style="1" customWidth="1"/>
    <col min="12" max="12" width="12.42578125" style="1" customWidth="1"/>
  </cols>
  <sheetData>
    <row r="2" spans="1:12" ht="13.9" customHeight="1">
      <c r="A2" s="41" t="s">
        <v>0</v>
      </c>
      <c r="B2" s="7"/>
      <c r="C2" s="7" t="s">
        <v>22</v>
      </c>
      <c r="D2" s="7"/>
      <c r="E2" s="7"/>
      <c r="F2" s="7"/>
      <c r="G2" s="8"/>
      <c r="H2" s="8"/>
      <c r="I2" s="8"/>
      <c r="J2" s="8"/>
      <c r="K2" s="8"/>
      <c r="L2" s="8"/>
    </row>
    <row r="3" spans="1:12" ht="13.9" customHeight="1">
      <c r="A3" s="42"/>
      <c r="B3" s="7"/>
      <c r="C3" s="7"/>
      <c r="D3" s="7"/>
      <c r="E3" s="7"/>
      <c r="F3" s="7"/>
      <c r="G3" s="8"/>
      <c r="H3" s="8"/>
      <c r="I3" s="8"/>
      <c r="J3" s="8"/>
      <c r="K3" s="8"/>
      <c r="L3" s="8"/>
    </row>
    <row r="4" spans="1:12" ht="13.9" customHeight="1">
      <c r="A4" s="9" t="s">
        <v>2</v>
      </c>
      <c r="B4" s="7"/>
      <c r="C4" s="7"/>
      <c r="D4" s="7"/>
      <c r="E4" s="7"/>
      <c r="F4" s="7"/>
      <c r="G4" s="8">
        <f>MAX(_xlfn.ANCHORARRAY(G6))</f>
        <v>1</v>
      </c>
      <c r="H4" s="8">
        <f>MAX(_xlfn.ANCHORARRAY(H6))</f>
        <v>3</v>
      </c>
      <c r="I4" s="8"/>
      <c r="J4" s="8"/>
      <c r="K4" s="8"/>
      <c r="L4" s="8"/>
    </row>
    <row r="5" spans="1:12">
      <c r="A5" s="9"/>
      <c r="B5" s="7"/>
      <c r="C5" s="7" t="s">
        <v>306</v>
      </c>
      <c r="D5" s="7" t="s">
        <v>307</v>
      </c>
      <c r="E5" s="7" t="s">
        <v>308</v>
      </c>
      <c r="F5" s="7" t="s">
        <v>5</v>
      </c>
      <c r="G5" s="8" t="s">
        <v>6</v>
      </c>
      <c r="H5" s="8" t="s">
        <v>7</v>
      </c>
      <c r="I5" s="8" t="str">
        <f>C2</f>
        <v>MIS code (mã lập báo cáo)</v>
      </c>
      <c r="J5" s="8"/>
      <c r="K5" s="8"/>
      <c r="L5" s="8"/>
    </row>
    <row r="6" spans="1:12">
      <c r="A6" s="6"/>
      <c r="B6" s="7"/>
      <c r="C6" s="7" t="s">
        <v>309</v>
      </c>
      <c r="D6" s="7" t="s">
        <v>310</v>
      </c>
      <c r="E6" s="7" t="s">
        <v>309</v>
      </c>
      <c r="F6" s="7"/>
      <c r="G6" s="8" cm="1">
        <f t="array" ref="G6:G121">COUNTIFS(L_Mis[MIS code],L_Mis[MIS code])-1</f>
        <v>0</v>
      </c>
      <c r="H6" s="8" cm="1">
        <f t="array" ref="H6:H121">COUNTIFS(L_Mis[MIS code],L_Mis[MIS code]&amp;"?")</f>
        <v>0</v>
      </c>
      <c r="I6" s="8" t="str" cm="1">
        <f t="array" ref="I6:I121">L_Mis[MIS code]</f>
        <v>MIS.CIT</v>
      </c>
      <c r="J6" s="8" t="str" cm="1">
        <f t="array" ref="J6:J79">_xlfn._xlws.FILTER(L_Mis[MIS code],LEN(L_Mis[Allocate])&gt;1)</f>
        <v>MIS.CIT</v>
      </c>
      <c r="K6" s="8" t="str" cm="1">
        <f t="array" ref="K6:K47">_xlfn._xlws.FILTER(L_Mis[MIS code],LEN(L_Mis[Allocate])&lt;2)</f>
        <v>MIS.CPXDV01</v>
      </c>
      <c r="L6" s="8" t="str" cm="1">
        <f t="array" ref="L6:L121">L_Mis[MIS code]</f>
        <v>MIS.CIT</v>
      </c>
    </row>
    <row r="7" spans="1:12">
      <c r="A7" s="11" t="s">
        <v>10</v>
      </c>
      <c r="B7" s="7"/>
      <c r="C7" s="7" t="s">
        <v>311</v>
      </c>
      <c r="D7" s="7" t="s">
        <v>312</v>
      </c>
      <c r="E7" s="7" t="s">
        <v>313</v>
      </c>
      <c r="F7" s="7"/>
      <c r="G7" s="8">
        <v>0</v>
      </c>
      <c r="H7" s="8">
        <v>0</v>
      </c>
      <c r="I7" s="8" t="str">
        <v>MIS.CPAG01</v>
      </c>
      <c r="J7" s="8" t="str">
        <v>MIS.CPAG01</v>
      </c>
      <c r="K7" s="8" t="str">
        <v>MIS.CPXDV02</v>
      </c>
      <c r="L7" s="8" t="str">
        <v>MIS.CPAG01</v>
      </c>
    </row>
    <row r="8" spans="1:12">
      <c r="A8" s="6"/>
      <c r="B8" s="7"/>
      <c r="C8" s="7" t="s">
        <v>314</v>
      </c>
      <c r="D8" s="7" t="s">
        <v>315</v>
      </c>
      <c r="E8" s="7" t="s">
        <v>313</v>
      </c>
      <c r="F8" s="7"/>
      <c r="G8" s="8">
        <v>0</v>
      </c>
      <c r="H8" s="8">
        <v>0</v>
      </c>
      <c r="I8" s="8" t="str">
        <v>MIS.CPAG02</v>
      </c>
      <c r="J8" s="8" t="str">
        <v>MIS.CPAG02</v>
      </c>
      <c r="K8" s="8" t="str">
        <v>MIS.CPXDV03</v>
      </c>
      <c r="L8" s="8" t="str">
        <v>MIS.CPAG02</v>
      </c>
    </row>
    <row r="9" spans="1:12">
      <c r="A9" s="11" t="s">
        <v>15</v>
      </c>
      <c r="B9" s="7"/>
      <c r="C9" s="7" t="s">
        <v>316</v>
      </c>
      <c r="D9" s="7" t="s">
        <v>317</v>
      </c>
      <c r="E9" s="7" t="s">
        <v>313</v>
      </c>
      <c r="F9" s="7"/>
      <c r="G9" s="8">
        <v>0</v>
      </c>
      <c r="H9" s="8">
        <v>0</v>
      </c>
      <c r="I9" s="8" t="str">
        <v>MIS.CPAG03</v>
      </c>
      <c r="J9" s="8" t="str">
        <v>MIS.CPAG03</v>
      </c>
      <c r="K9" s="8" t="str">
        <v>MIS.CPXDV04</v>
      </c>
      <c r="L9" s="8" t="str">
        <v>MIS.CPAG03</v>
      </c>
    </row>
    <row r="10" spans="1:12">
      <c r="A10" s="6"/>
      <c r="B10" s="7"/>
      <c r="C10" s="7" t="s">
        <v>318</v>
      </c>
      <c r="D10" s="7" t="s">
        <v>319</v>
      </c>
      <c r="E10" s="7" t="s">
        <v>313</v>
      </c>
      <c r="F10" s="7"/>
      <c r="G10" s="8">
        <v>0</v>
      </c>
      <c r="H10" s="8">
        <v>0</v>
      </c>
      <c r="I10" s="8" t="str">
        <v>MIS.CPAG04</v>
      </c>
      <c r="J10" s="8" t="str">
        <v>MIS.CPAG04</v>
      </c>
      <c r="K10" s="8" t="str">
        <v>MIS.CPXDV05</v>
      </c>
      <c r="L10" s="8" t="str">
        <v>MIS.CPAG04</v>
      </c>
    </row>
    <row r="11" spans="1:12">
      <c r="A11" s="11" t="s">
        <v>20</v>
      </c>
      <c r="B11" s="7"/>
      <c r="C11" s="7" t="s">
        <v>320</v>
      </c>
      <c r="D11" s="7" t="s">
        <v>321</v>
      </c>
      <c r="E11" s="7" t="s">
        <v>313</v>
      </c>
      <c r="F11" s="7"/>
      <c r="G11" s="8">
        <v>0</v>
      </c>
      <c r="H11" s="8">
        <v>0</v>
      </c>
      <c r="I11" s="8" t="str">
        <v>MIS.CPAG05</v>
      </c>
      <c r="J11" s="8" t="str">
        <v>MIS.CPAG05</v>
      </c>
      <c r="K11" s="8" t="str">
        <v>MIS.CPXDV06</v>
      </c>
      <c r="L11" s="8" t="str">
        <v>MIS.CPAG05</v>
      </c>
    </row>
    <row r="12" spans="1:12">
      <c r="A12" s="6"/>
      <c r="B12" s="7"/>
      <c r="C12" s="7" t="s">
        <v>322</v>
      </c>
      <c r="D12" s="7" t="s">
        <v>323</v>
      </c>
      <c r="E12" s="7" t="s">
        <v>313</v>
      </c>
      <c r="F12" s="7"/>
      <c r="G12" s="8">
        <v>0</v>
      </c>
      <c r="H12" s="8">
        <v>0</v>
      </c>
      <c r="I12" s="8" t="str">
        <v>MIS.CPAG06</v>
      </c>
      <c r="J12" s="8" t="str">
        <v>MIS.CPAG06</v>
      </c>
      <c r="K12" s="8" t="str">
        <v>MIS.CPXDV07</v>
      </c>
      <c r="L12" s="8" t="str">
        <v>MIS.CPAG06</v>
      </c>
    </row>
    <row r="13" spans="1:12">
      <c r="A13" s="11" t="s">
        <v>21</v>
      </c>
      <c r="B13" s="7"/>
      <c r="C13" s="7" t="s">
        <v>324</v>
      </c>
      <c r="D13" s="7" t="s">
        <v>325</v>
      </c>
      <c r="E13" s="7" t="s">
        <v>313</v>
      </c>
      <c r="F13" s="7"/>
      <c r="G13" s="8">
        <v>0</v>
      </c>
      <c r="H13" s="8">
        <v>0</v>
      </c>
      <c r="I13" s="8" t="str">
        <v>MIS.CPAG07</v>
      </c>
      <c r="J13" s="8" t="str">
        <v>MIS.CPAG07</v>
      </c>
      <c r="K13" s="8" t="str">
        <v>MIS.CPXDV08</v>
      </c>
      <c r="L13" s="8" t="str">
        <v>MIS.CPAG07</v>
      </c>
    </row>
    <row r="14" spans="1:12">
      <c r="A14" s="6"/>
      <c r="B14" s="7"/>
      <c r="C14" s="7" t="s">
        <v>326</v>
      </c>
      <c r="D14" s="7" t="s">
        <v>327</v>
      </c>
      <c r="E14" s="7" t="s">
        <v>313</v>
      </c>
      <c r="F14" s="7"/>
      <c r="G14" s="8">
        <v>0</v>
      </c>
      <c r="H14" s="8">
        <v>0</v>
      </c>
      <c r="I14" s="8" t="str">
        <v>MIS.CPAG08</v>
      </c>
      <c r="J14" s="8" t="str">
        <v>MIS.CPAG08</v>
      </c>
      <c r="K14" s="8" t="str">
        <v>MIS.CPXDV09</v>
      </c>
      <c r="L14" s="8" t="str">
        <v>MIS.CPAG08</v>
      </c>
    </row>
    <row r="15" spans="1:12">
      <c r="A15" s="10" t="s">
        <v>22</v>
      </c>
      <c r="B15" s="7"/>
      <c r="C15" s="7" t="s">
        <v>328</v>
      </c>
      <c r="D15" s="7" t="s">
        <v>329</v>
      </c>
      <c r="E15" s="7" t="s">
        <v>313</v>
      </c>
      <c r="F15" s="7"/>
      <c r="G15" s="8">
        <v>0</v>
      </c>
      <c r="H15" s="8">
        <v>0</v>
      </c>
      <c r="I15" s="8" t="str">
        <v>MIS.CPAG09</v>
      </c>
      <c r="J15" s="8" t="str">
        <v>MIS.CPAG09</v>
      </c>
      <c r="K15" s="8" t="str">
        <v>MIS.DT011</v>
      </c>
      <c r="L15" s="8" t="str">
        <v>MIS.CPAG09</v>
      </c>
    </row>
    <row r="16" spans="1:12">
      <c r="A16" s="6"/>
      <c r="B16" s="7"/>
      <c r="C16" s="7" t="s">
        <v>330</v>
      </c>
      <c r="D16" s="7" t="s">
        <v>331</v>
      </c>
      <c r="E16" s="7" t="s">
        <v>313</v>
      </c>
      <c r="F16" s="7"/>
      <c r="G16" s="8">
        <v>0</v>
      </c>
      <c r="H16" s="8">
        <v>0</v>
      </c>
      <c r="I16" s="8" t="str">
        <v>MIS.CPAG10</v>
      </c>
      <c r="J16" s="8" t="str">
        <v>MIS.CPAG10</v>
      </c>
      <c r="K16" s="8" t="str">
        <v>MIS.DT012</v>
      </c>
      <c r="L16" s="8" t="str">
        <v>MIS.CPAG10</v>
      </c>
    </row>
    <row r="17" spans="1:12">
      <c r="A17" s="11" t="s">
        <v>23</v>
      </c>
      <c r="B17" s="7"/>
      <c r="C17" s="7" t="s">
        <v>332</v>
      </c>
      <c r="D17" s="7" t="s">
        <v>333</v>
      </c>
      <c r="E17" s="7" t="s">
        <v>313</v>
      </c>
      <c r="F17" s="7"/>
      <c r="G17" s="8">
        <v>0</v>
      </c>
      <c r="H17" s="8">
        <v>0</v>
      </c>
      <c r="I17" s="8" t="str">
        <v>MIS.CPAG11</v>
      </c>
      <c r="J17" s="8" t="str">
        <v>MIS.CPAG11</v>
      </c>
      <c r="K17" s="8" t="str">
        <v>MIS.DT013</v>
      </c>
      <c r="L17" s="8" t="str">
        <v>MIS.CPAG11</v>
      </c>
    </row>
    <row r="18" spans="1:12">
      <c r="A18" s="6"/>
      <c r="B18" s="7"/>
      <c r="C18" s="7" t="s">
        <v>334</v>
      </c>
      <c r="D18" s="7" t="s">
        <v>335</v>
      </c>
      <c r="E18" s="7" t="s">
        <v>313</v>
      </c>
      <c r="F18" s="7"/>
      <c r="G18" s="8">
        <v>0</v>
      </c>
      <c r="H18" s="8">
        <v>0</v>
      </c>
      <c r="I18" s="8" t="str">
        <v>MIS.CPAG12</v>
      </c>
      <c r="J18" s="8" t="str">
        <v>MIS.CPAG12</v>
      </c>
      <c r="K18" s="8" t="str">
        <v>MIS.DT02</v>
      </c>
      <c r="L18" s="8" t="str">
        <v>MIS.CPAG12</v>
      </c>
    </row>
    <row r="19" spans="1:12">
      <c r="A19" s="11" t="s">
        <v>24</v>
      </c>
      <c r="B19" s="7"/>
      <c r="C19" s="7" t="s">
        <v>336</v>
      </c>
      <c r="D19" s="7" t="s">
        <v>337</v>
      </c>
      <c r="E19" s="7" t="s">
        <v>313</v>
      </c>
      <c r="F19" s="7"/>
      <c r="G19" s="8">
        <v>0</v>
      </c>
      <c r="H19" s="8">
        <v>0</v>
      </c>
      <c r="I19" s="8" t="str">
        <v>MIS.CPAG13</v>
      </c>
      <c r="J19" s="8" t="str">
        <v>MIS.CPAG13</v>
      </c>
      <c r="K19" s="8" t="str">
        <v>MIS.DT021</v>
      </c>
      <c r="L19" s="8" t="str">
        <v>MIS.CPAG13</v>
      </c>
    </row>
    <row r="20" spans="1:12">
      <c r="A20" s="6"/>
      <c r="B20" s="7"/>
      <c r="C20" s="7" t="s">
        <v>338</v>
      </c>
      <c r="D20" s="7" t="s">
        <v>339</v>
      </c>
      <c r="E20" s="7" t="s">
        <v>340</v>
      </c>
      <c r="F20" s="7"/>
      <c r="G20" s="8">
        <v>0</v>
      </c>
      <c r="H20" s="8">
        <v>0</v>
      </c>
      <c r="I20" s="8" t="str">
        <v>MIS.CPAG14</v>
      </c>
      <c r="J20" s="8" t="str">
        <v>MIS.CPAG14</v>
      </c>
      <c r="K20" s="8" t="str">
        <v>MIS.DT022</v>
      </c>
      <c r="L20" s="8" t="str">
        <v>MIS.CPAG14</v>
      </c>
    </row>
    <row r="21" spans="1:12">
      <c r="A21" s="11" t="s">
        <v>25</v>
      </c>
      <c r="B21" s="7"/>
      <c r="C21" s="7" t="s">
        <v>341</v>
      </c>
      <c r="D21" s="7" t="s">
        <v>342</v>
      </c>
      <c r="E21" s="7" t="s">
        <v>313</v>
      </c>
      <c r="F21" s="7"/>
      <c r="G21" s="8">
        <v>0</v>
      </c>
      <c r="H21" s="8">
        <v>0</v>
      </c>
      <c r="I21" s="8" t="str">
        <v>MIS.CPAG15</v>
      </c>
      <c r="J21" s="8" t="str">
        <v>MIS.CPAG15</v>
      </c>
      <c r="K21" s="8" t="str">
        <v>MIS.DT023</v>
      </c>
      <c r="L21" s="8" t="str">
        <v>MIS.CPAG15</v>
      </c>
    </row>
    <row r="22" spans="1:12">
      <c r="A22" s="6"/>
      <c r="B22" s="7"/>
      <c r="C22" s="7" t="s">
        <v>343</v>
      </c>
      <c r="D22" s="7" t="s">
        <v>344</v>
      </c>
      <c r="E22" s="7" t="s">
        <v>345</v>
      </c>
      <c r="F22" s="7"/>
      <c r="G22" s="8">
        <v>0</v>
      </c>
      <c r="H22" s="8">
        <v>0</v>
      </c>
      <c r="I22" s="8" t="str">
        <v>MIS.CPK</v>
      </c>
      <c r="J22" s="8" t="str">
        <v>MIS.CPK</v>
      </c>
      <c r="K22" s="8" t="str">
        <v>MIS.DT041</v>
      </c>
      <c r="L22" s="8" t="str">
        <v>MIS.CPK</v>
      </c>
    </row>
    <row r="23" spans="1:12">
      <c r="A23" s="11" t="s">
        <v>26</v>
      </c>
      <c r="B23" s="7"/>
      <c r="C23" s="7" t="s">
        <v>346</v>
      </c>
      <c r="D23" s="7" t="s">
        <v>347</v>
      </c>
      <c r="E23" s="7" t="s">
        <v>348</v>
      </c>
      <c r="F23" s="7"/>
      <c r="G23" s="8">
        <v>0</v>
      </c>
      <c r="H23" s="8">
        <v>0</v>
      </c>
      <c r="I23" s="8" t="str">
        <v>MIS.CPNS010</v>
      </c>
      <c r="J23" s="8" t="str">
        <v>MIS.CPNS010</v>
      </c>
      <c r="K23" s="8" t="str">
        <v>MIS.DT042</v>
      </c>
      <c r="L23" s="8" t="str">
        <v>MIS.CPNS010</v>
      </c>
    </row>
    <row r="24" spans="1:12">
      <c r="A24" s="6"/>
      <c r="B24" s="7"/>
      <c r="C24" s="7" t="s">
        <v>349</v>
      </c>
      <c r="D24" s="7" t="s">
        <v>350</v>
      </c>
      <c r="E24" s="7" t="s">
        <v>348</v>
      </c>
      <c r="F24" s="7"/>
      <c r="G24" s="8">
        <v>0</v>
      </c>
      <c r="H24" s="8">
        <v>0</v>
      </c>
      <c r="I24" s="8" t="str">
        <v>MIS.CPNS011</v>
      </c>
      <c r="J24" s="8" t="str">
        <v>MIS.CPNS011</v>
      </c>
      <c r="K24" s="8" t="str">
        <v>MIS.DT043</v>
      </c>
      <c r="L24" s="8" t="str">
        <v>MIS.CPNS011</v>
      </c>
    </row>
    <row r="25" spans="1:12">
      <c r="A25" s="11" t="s">
        <v>27</v>
      </c>
      <c r="B25" s="7"/>
      <c r="C25" s="7" t="s">
        <v>351</v>
      </c>
      <c r="D25" s="7" t="s">
        <v>352</v>
      </c>
      <c r="E25" s="7" t="s">
        <v>348</v>
      </c>
      <c r="F25" s="7"/>
      <c r="G25" s="8">
        <v>0</v>
      </c>
      <c r="H25" s="8">
        <v>0</v>
      </c>
      <c r="I25" s="8" t="str">
        <v>MIS.CPNS02</v>
      </c>
      <c r="J25" s="8" t="str">
        <v>MIS.CPNS02</v>
      </c>
      <c r="K25" s="8" t="str">
        <v>MIS.DT05</v>
      </c>
      <c r="L25" s="8" t="str">
        <v>MIS.CPNS02</v>
      </c>
    </row>
    <row r="26" spans="1:12">
      <c r="A26" s="6"/>
      <c r="B26" s="7"/>
      <c r="C26" s="7" t="s">
        <v>353</v>
      </c>
      <c r="D26" s="7" t="s">
        <v>354</v>
      </c>
      <c r="E26" s="7" t="s">
        <v>348</v>
      </c>
      <c r="F26" s="7"/>
      <c r="G26" s="8">
        <v>0</v>
      </c>
      <c r="H26" s="8">
        <v>0</v>
      </c>
      <c r="I26" s="8" t="str">
        <v>MIS.CPNS03</v>
      </c>
      <c r="J26" s="8" t="str">
        <v>MIS.CPNS03</v>
      </c>
      <c r="K26" s="8" t="str">
        <v>MIS.DT051</v>
      </c>
      <c r="L26" s="8" t="str">
        <v>MIS.CPNS03</v>
      </c>
    </row>
    <row r="27" spans="1:12">
      <c r="A27" s="11" t="s">
        <v>28</v>
      </c>
      <c r="B27" s="7"/>
      <c r="C27" s="7" t="s">
        <v>355</v>
      </c>
      <c r="D27" s="7" t="s">
        <v>356</v>
      </c>
      <c r="E27" s="7" t="s">
        <v>348</v>
      </c>
      <c r="F27" s="7"/>
      <c r="G27" s="8">
        <v>0</v>
      </c>
      <c r="H27" s="8">
        <v>0</v>
      </c>
      <c r="I27" s="8" t="str">
        <v>MIS.CPNS040</v>
      </c>
      <c r="J27" s="8" t="str">
        <v>MIS.CPNS040</v>
      </c>
      <c r="K27" s="8" t="str">
        <v>MIS.PBCAPEX1</v>
      </c>
      <c r="L27" s="8" t="str">
        <v>MIS.CPNS040</v>
      </c>
    </row>
    <row r="28" spans="1:12" ht="13.9" customHeight="1">
      <c r="A28" s="6"/>
      <c r="B28" s="7"/>
      <c r="C28" s="7" t="s">
        <v>357</v>
      </c>
      <c r="D28" s="7" t="s">
        <v>358</v>
      </c>
      <c r="E28" s="7" t="s">
        <v>348</v>
      </c>
      <c r="F28" s="7"/>
      <c r="G28" s="8">
        <v>0</v>
      </c>
      <c r="H28" s="8">
        <v>0</v>
      </c>
      <c r="I28" s="8" t="str">
        <v>MIS.CPNS041</v>
      </c>
      <c r="J28" s="8" t="str">
        <v>MIS.CPNS041</v>
      </c>
      <c r="K28" s="8" t="str">
        <v>MIS.PBCPAG</v>
      </c>
      <c r="L28" s="8" t="str">
        <v>MIS.CPNS041</v>
      </c>
    </row>
    <row r="29" spans="1:12" ht="13.9" customHeight="1">
      <c r="A29" s="6"/>
      <c r="B29" s="7"/>
      <c r="C29" s="7" t="s">
        <v>359</v>
      </c>
      <c r="D29" s="7" t="s">
        <v>360</v>
      </c>
      <c r="E29" s="7" t="s">
        <v>348</v>
      </c>
      <c r="F29" s="7"/>
      <c r="G29" s="8">
        <v>0</v>
      </c>
      <c r="H29" s="8">
        <v>0</v>
      </c>
      <c r="I29" s="8" t="str">
        <v>MIS.CPNS042</v>
      </c>
      <c r="J29" s="8" t="str">
        <v>MIS.CPNS042</v>
      </c>
      <c r="K29" s="8" t="str">
        <v>MIS.PBCPAG2</v>
      </c>
      <c r="L29" s="8" t="str">
        <v>MIS.CPNS042</v>
      </c>
    </row>
    <row r="30" spans="1:12" ht="13.9" customHeight="1">
      <c r="A30" s="6"/>
      <c r="B30" s="7"/>
      <c r="C30" s="7" t="s">
        <v>361</v>
      </c>
      <c r="D30" s="7" t="s">
        <v>362</v>
      </c>
      <c r="E30" s="7" t="s">
        <v>348</v>
      </c>
      <c r="F30" s="7"/>
      <c r="G30" s="8">
        <v>0</v>
      </c>
      <c r="H30" s="8">
        <v>0</v>
      </c>
      <c r="I30" s="8" t="str">
        <v>MIS.CPNS043</v>
      </c>
      <c r="J30" s="8" t="str">
        <v>MIS.CPNS043</v>
      </c>
      <c r="K30" s="8" t="str">
        <v>MIS.PBCPNS</v>
      </c>
      <c r="L30" s="8" t="str">
        <v>MIS.CPNS043</v>
      </c>
    </row>
    <row r="31" spans="1:12">
      <c r="A31" s="6"/>
      <c r="B31" s="7"/>
      <c r="C31" s="7" t="s">
        <v>363</v>
      </c>
      <c r="D31" s="7" t="s">
        <v>364</v>
      </c>
      <c r="E31" s="7" t="s">
        <v>348</v>
      </c>
      <c r="F31" s="7"/>
      <c r="G31" s="8">
        <v>0</v>
      </c>
      <c r="H31" s="8">
        <v>0</v>
      </c>
      <c r="I31" s="8" t="str">
        <v>MIS.CPNS044</v>
      </c>
      <c r="J31" s="8" t="str">
        <v>MIS.CPNS044</v>
      </c>
      <c r="K31" s="8" t="str">
        <v>MIS.PBCPS01</v>
      </c>
      <c r="L31" s="8" t="str">
        <v>MIS.CPNS044</v>
      </c>
    </row>
    <row r="32" spans="1:12">
      <c r="A32" s="6"/>
      <c r="B32" s="7"/>
      <c r="C32" s="7" t="s">
        <v>365</v>
      </c>
      <c r="D32" s="7" t="s">
        <v>366</v>
      </c>
      <c r="E32" s="7" t="s">
        <v>348</v>
      </c>
      <c r="F32" s="7"/>
      <c r="G32" s="8">
        <v>0</v>
      </c>
      <c r="H32" s="8">
        <v>0</v>
      </c>
      <c r="I32" s="8" t="str">
        <v>MIS.CPNS045</v>
      </c>
      <c r="J32" s="8" t="str">
        <v>MIS.CPNS045</v>
      </c>
      <c r="K32" s="8" t="str">
        <v>MIS.PBCPSM</v>
      </c>
      <c r="L32" s="8" t="str">
        <v>MIS.CPNS045</v>
      </c>
    </row>
    <row r="33" spans="1:12">
      <c r="A33" s="6"/>
      <c r="B33" s="7"/>
      <c r="C33" s="7" t="s">
        <v>367</v>
      </c>
      <c r="D33" s="7" t="s">
        <v>368</v>
      </c>
      <c r="E33" s="7" t="s">
        <v>348</v>
      </c>
      <c r="F33" s="7"/>
      <c r="G33" s="8">
        <v>0</v>
      </c>
      <c r="H33" s="8">
        <v>0</v>
      </c>
      <c r="I33" s="8" t="str">
        <v>MIS.CPNS051</v>
      </c>
      <c r="J33" s="8" t="str">
        <v>MIS.CPNS051</v>
      </c>
      <c r="K33" s="8" t="str">
        <v>MIS.PBCPVT1</v>
      </c>
      <c r="L33" s="8" t="str">
        <v>MIS.CPNS051</v>
      </c>
    </row>
    <row r="34" spans="1:12">
      <c r="A34" s="6"/>
      <c r="B34" s="7"/>
      <c r="C34" s="7" t="s">
        <v>369</v>
      </c>
      <c r="D34" s="7" t="s">
        <v>370</v>
      </c>
      <c r="E34" s="7" t="s">
        <v>348</v>
      </c>
      <c r="F34" s="7"/>
      <c r="G34" s="8">
        <v>0</v>
      </c>
      <c r="H34" s="8">
        <v>0</v>
      </c>
      <c r="I34" s="8" t="str">
        <v>MIS.CPNS052</v>
      </c>
      <c r="J34" s="8" t="str">
        <v>MIS.CPNS052</v>
      </c>
      <c r="K34" s="8" t="str">
        <v>MIS.PBCPVT2</v>
      </c>
      <c r="L34" s="8" t="str">
        <v>MIS.CPNS052</v>
      </c>
    </row>
    <row r="35" spans="1:12">
      <c r="A35" s="6"/>
      <c r="B35" s="7"/>
      <c r="C35" s="7" t="s">
        <v>371</v>
      </c>
      <c r="D35" s="7" t="s">
        <v>372</v>
      </c>
      <c r="E35" s="7" t="s">
        <v>348</v>
      </c>
      <c r="F35" s="7"/>
      <c r="G35" s="8">
        <v>0</v>
      </c>
      <c r="H35" s="8">
        <v>0</v>
      </c>
      <c r="I35" s="8" t="str">
        <v>MIS.CPNS053</v>
      </c>
      <c r="J35" s="8" t="str">
        <v>MIS.CPNS053</v>
      </c>
      <c r="K35" s="8" t="str">
        <v>MIS.PBCPVT3</v>
      </c>
      <c r="L35" s="8" t="str">
        <v>MIS.CPNS053</v>
      </c>
    </row>
    <row r="36" spans="1:12">
      <c r="A36" s="6"/>
      <c r="B36" s="7"/>
      <c r="C36" s="7" t="s">
        <v>373</v>
      </c>
      <c r="D36" s="7" t="s">
        <v>374</v>
      </c>
      <c r="E36" s="7" t="s">
        <v>348</v>
      </c>
      <c r="F36" s="7"/>
      <c r="G36" s="8">
        <v>0</v>
      </c>
      <c r="H36" s="8">
        <v>0</v>
      </c>
      <c r="I36" s="8" t="str">
        <v>MIS.CPNS054</v>
      </c>
      <c r="J36" s="8" t="str">
        <v>MIS.CPNS054</v>
      </c>
      <c r="K36" s="8" t="str">
        <v>MIS.PBCPVT4</v>
      </c>
      <c r="L36" s="8" t="str">
        <v>MIS.CPNS054</v>
      </c>
    </row>
    <row r="37" spans="1:12">
      <c r="A37" s="6"/>
      <c r="B37" s="7"/>
      <c r="C37" s="7" t="s">
        <v>375</v>
      </c>
      <c r="D37" s="7" t="s">
        <v>376</v>
      </c>
      <c r="E37" s="7" t="s">
        <v>348</v>
      </c>
      <c r="F37" s="7"/>
      <c r="G37" s="8">
        <v>0</v>
      </c>
      <c r="H37" s="8">
        <v>0</v>
      </c>
      <c r="I37" s="8" t="str">
        <v>MIS.CPNS055</v>
      </c>
      <c r="J37" s="8" t="str">
        <v>MIS.CPNS055</v>
      </c>
      <c r="K37" s="8" t="str">
        <v>MIS.PBCPVT5</v>
      </c>
      <c r="L37" s="8" t="str">
        <v>MIS.CPNS055</v>
      </c>
    </row>
    <row r="38" spans="1:12">
      <c r="A38" s="6"/>
      <c r="B38" s="7"/>
      <c r="C38" s="7" t="s">
        <v>377</v>
      </c>
      <c r="D38" s="7" t="s">
        <v>378</v>
      </c>
      <c r="E38" s="7" t="s">
        <v>348</v>
      </c>
      <c r="F38" s="7"/>
      <c r="G38" s="8">
        <v>0</v>
      </c>
      <c r="H38" s="8">
        <v>0</v>
      </c>
      <c r="I38" s="8" t="str">
        <v>MIS.CPNS056</v>
      </c>
      <c r="J38" s="8" t="str">
        <v>MIS.CPNS056</v>
      </c>
      <c r="K38" s="8" t="str">
        <v>MIS.PBCPVT6</v>
      </c>
      <c r="L38" s="8" t="str">
        <v>MIS.CPNS056</v>
      </c>
    </row>
    <row r="39" spans="1:12">
      <c r="A39" s="6"/>
      <c r="B39" s="7"/>
      <c r="C39" s="7" t="s">
        <v>379</v>
      </c>
      <c r="D39" s="7" t="s">
        <v>380</v>
      </c>
      <c r="E39" s="7" t="s">
        <v>348</v>
      </c>
      <c r="F39" s="7"/>
      <c r="G39" s="8">
        <v>0</v>
      </c>
      <c r="H39" s="8">
        <v>0</v>
      </c>
      <c r="I39" s="8" t="str">
        <v>MIS.CPNS057</v>
      </c>
      <c r="J39" s="8" t="str">
        <v>MIS.CPNS057</v>
      </c>
      <c r="K39" s="8" t="str">
        <v>MIS.PBCPX01</v>
      </c>
      <c r="L39" s="8" t="str">
        <v>MIS.CPNS057</v>
      </c>
    </row>
    <row r="40" spans="1:12">
      <c r="A40" s="6"/>
      <c r="B40" s="7"/>
      <c r="C40" s="7" t="s">
        <v>381</v>
      </c>
      <c r="D40" s="7" t="s">
        <v>382</v>
      </c>
      <c r="E40" s="7" t="s">
        <v>383</v>
      </c>
      <c r="F40" s="7"/>
      <c r="G40" s="8">
        <v>0</v>
      </c>
      <c r="H40" s="8">
        <v>0</v>
      </c>
      <c r="I40" s="8" t="str">
        <v>MIS.CPSM01</v>
      </c>
      <c r="J40" s="8" t="str">
        <v>MIS.CPSM01</v>
      </c>
      <c r="K40" s="8" t="str">
        <v>MIS.PBCPX02</v>
      </c>
      <c r="L40" s="8" t="str">
        <v>MIS.CPSM01</v>
      </c>
    </row>
    <row r="41" spans="1:12">
      <c r="A41" s="6"/>
      <c r="B41" s="7"/>
      <c r="C41" s="7" t="s">
        <v>384</v>
      </c>
      <c r="D41" s="7" t="s">
        <v>385</v>
      </c>
      <c r="E41" s="7" t="s">
        <v>383</v>
      </c>
      <c r="F41" s="7"/>
      <c r="G41" s="8">
        <v>0</v>
      </c>
      <c r="H41" s="8">
        <v>0</v>
      </c>
      <c r="I41" s="8" t="str">
        <v>MIS.CPSM02</v>
      </c>
      <c r="J41" s="8" t="str">
        <v>MIS.CPSM02</v>
      </c>
      <c r="K41" s="8" t="str">
        <v>MIS.PBCPX03</v>
      </c>
      <c r="L41" s="8" t="str">
        <v>MIS.CPSM02</v>
      </c>
    </row>
    <row r="42" spans="1:12">
      <c r="A42" s="6"/>
      <c r="B42" s="7"/>
      <c r="C42" s="7" t="s">
        <v>386</v>
      </c>
      <c r="D42" s="7" t="s">
        <v>387</v>
      </c>
      <c r="E42" s="7" t="s">
        <v>383</v>
      </c>
      <c r="F42" s="7"/>
      <c r="G42" s="8">
        <v>0</v>
      </c>
      <c r="H42" s="8">
        <v>0</v>
      </c>
      <c r="I42" s="8" t="str">
        <v>MIS.CPSM03</v>
      </c>
      <c r="J42" s="8" t="str">
        <v>MIS.CPSM03</v>
      </c>
      <c r="K42" s="8" t="str">
        <v>MIS.PBDTS01</v>
      </c>
      <c r="L42" s="8" t="str">
        <v>MIS.CPSM03</v>
      </c>
    </row>
    <row r="43" spans="1:12">
      <c r="A43" s="6"/>
      <c r="B43" s="7"/>
      <c r="C43" s="7" t="s">
        <v>388</v>
      </c>
      <c r="D43" s="7" t="s">
        <v>389</v>
      </c>
      <c r="E43" s="7" t="s">
        <v>383</v>
      </c>
      <c r="F43" s="7"/>
      <c r="G43" s="8">
        <v>0</v>
      </c>
      <c r="H43" s="8">
        <v>0</v>
      </c>
      <c r="I43" s="8" t="str">
        <v>MIS.CPSM04</v>
      </c>
      <c r="J43" s="8" t="str">
        <v>MIS.CPSM04</v>
      </c>
      <c r="K43" s="8" t="str">
        <v>MIS.PBDTS02</v>
      </c>
      <c r="L43" s="8" t="str">
        <v>MIS.CPSM04</v>
      </c>
    </row>
    <row r="44" spans="1:12">
      <c r="A44" s="6"/>
      <c r="B44" s="7"/>
      <c r="C44" s="7" t="s">
        <v>390</v>
      </c>
      <c r="D44" s="7" t="s">
        <v>391</v>
      </c>
      <c r="E44" s="7" t="s">
        <v>383</v>
      </c>
      <c r="F44" s="7"/>
      <c r="G44" s="8">
        <v>0</v>
      </c>
      <c r="H44" s="8">
        <v>0</v>
      </c>
      <c r="I44" s="8" t="str">
        <v>MIS.CPSM06</v>
      </c>
      <c r="J44" s="8" t="str">
        <v>MIS.CPSM06</v>
      </c>
      <c r="K44" s="8" t="str">
        <v>MIS.PBDTS03</v>
      </c>
      <c r="L44" s="8" t="str">
        <v>MIS.CPSM06</v>
      </c>
    </row>
    <row r="45" spans="1:12">
      <c r="A45" s="6"/>
      <c r="B45" s="7"/>
      <c r="C45" s="7" t="s">
        <v>392</v>
      </c>
      <c r="D45" s="7" t="s">
        <v>344</v>
      </c>
      <c r="E45" s="7" t="s">
        <v>383</v>
      </c>
      <c r="F45" s="7"/>
      <c r="G45" s="8">
        <v>0</v>
      </c>
      <c r="H45" s="8">
        <v>0</v>
      </c>
      <c r="I45" s="8" t="str">
        <v>MIS.CPSM07</v>
      </c>
      <c r="J45" s="8" t="str">
        <v>MIS.CPSM07</v>
      </c>
      <c r="K45" s="8" t="str">
        <v>MIS.PBDTHĐ</v>
      </c>
      <c r="L45" s="8" t="str">
        <v>MIS.CPSM07</v>
      </c>
    </row>
    <row r="46" spans="1:12">
      <c r="A46" s="6"/>
      <c r="B46" s="7"/>
      <c r="C46" s="7" t="s">
        <v>393</v>
      </c>
      <c r="D46" s="7" t="s">
        <v>394</v>
      </c>
      <c r="E46" s="7" t="s">
        <v>345</v>
      </c>
      <c r="F46" s="7"/>
      <c r="G46" s="8">
        <v>0</v>
      </c>
      <c r="H46" s="8">
        <v>0</v>
      </c>
      <c r="I46" s="8" t="str">
        <v>MIS.CPTC</v>
      </c>
      <c r="J46" s="8" t="str">
        <v>MIS.CPTC</v>
      </c>
      <c r="K46" s="8" t="str">
        <v>MIS.PBKQNB</v>
      </c>
      <c r="L46" s="8" t="str">
        <v>MIS.CPTC</v>
      </c>
    </row>
    <row r="47" spans="1:12">
      <c r="A47" s="6"/>
      <c r="B47" s="7"/>
      <c r="C47" s="7" t="s">
        <v>395</v>
      </c>
      <c r="D47" s="7" t="s">
        <v>396</v>
      </c>
      <c r="E47" s="7" t="s">
        <v>397</v>
      </c>
      <c r="F47" s="7"/>
      <c r="G47" s="8">
        <v>0</v>
      </c>
      <c r="H47" s="8">
        <v>0</v>
      </c>
      <c r="I47" s="8" t="str">
        <v>MIS.CPVT01</v>
      </c>
      <c r="J47" s="8" t="str">
        <v>MIS.CPVT01</v>
      </c>
      <c r="K47" s="8" t="str">
        <v>MIS.PBKHAC</v>
      </c>
      <c r="L47" s="8" t="str">
        <v>MIS.CPVT01</v>
      </c>
    </row>
    <row r="48" spans="1:12">
      <c r="A48" s="6"/>
      <c r="B48" s="7"/>
      <c r="C48" s="7" t="s">
        <v>398</v>
      </c>
      <c r="D48" s="7" t="s">
        <v>399</v>
      </c>
      <c r="E48" s="7" t="s">
        <v>400</v>
      </c>
      <c r="F48" s="7"/>
      <c r="G48" s="8">
        <v>0</v>
      </c>
      <c r="H48" s="8">
        <v>0</v>
      </c>
      <c r="I48" s="8" t="str">
        <v>MIS.CPVT02</v>
      </c>
      <c r="J48" s="8" t="str">
        <v>MIS.CPVT02</v>
      </c>
      <c r="K48" s="8"/>
      <c r="L48" s="8" t="str">
        <v>MIS.CPVT02</v>
      </c>
    </row>
    <row r="49" spans="1:12">
      <c r="A49" s="6"/>
      <c r="B49" s="7"/>
      <c r="C49" s="7" t="s">
        <v>401</v>
      </c>
      <c r="D49" s="7" t="s">
        <v>402</v>
      </c>
      <c r="E49" s="7" t="s">
        <v>400</v>
      </c>
      <c r="F49" s="7"/>
      <c r="G49" s="8">
        <v>0</v>
      </c>
      <c r="H49" s="8">
        <v>0</v>
      </c>
      <c r="I49" s="8" t="str">
        <v>MIS.CPVT03</v>
      </c>
      <c r="J49" s="8" t="str">
        <v>MIS.CPVT03</v>
      </c>
      <c r="K49" s="8"/>
      <c r="L49" s="8" t="str">
        <v>MIS.CPVT03</v>
      </c>
    </row>
    <row r="50" spans="1:12">
      <c r="A50" s="6"/>
      <c r="B50" s="7"/>
      <c r="C50" s="7" t="s">
        <v>403</v>
      </c>
      <c r="D50" s="7" t="s">
        <v>404</v>
      </c>
      <c r="E50" s="7" t="s">
        <v>397</v>
      </c>
      <c r="F50" s="7"/>
      <c r="G50" s="8">
        <v>0</v>
      </c>
      <c r="H50" s="8">
        <v>0</v>
      </c>
      <c r="I50" s="8" t="str">
        <v>MIS.CPVT04</v>
      </c>
      <c r="J50" s="8" t="str">
        <v>MIS.CPVT04</v>
      </c>
      <c r="K50" s="8"/>
      <c r="L50" s="8" t="str">
        <v>MIS.CPVT04</v>
      </c>
    </row>
    <row r="51" spans="1:12">
      <c r="A51" s="6"/>
      <c r="B51" s="7"/>
      <c r="C51" s="7" t="s">
        <v>405</v>
      </c>
      <c r="D51" s="7" t="s">
        <v>406</v>
      </c>
      <c r="E51" s="7" t="s">
        <v>397</v>
      </c>
      <c r="F51" s="7"/>
      <c r="G51" s="8">
        <v>0</v>
      </c>
      <c r="H51" s="8">
        <v>0</v>
      </c>
      <c r="I51" s="8" t="str">
        <v>MIS.CPVT05</v>
      </c>
      <c r="J51" s="8" t="str">
        <v>MIS.CPVT05</v>
      </c>
      <c r="K51" s="8"/>
      <c r="L51" s="8" t="str">
        <v>MIS.CPVT05</v>
      </c>
    </row>
    <row r="52" spans="1:12">
      <c r="A52" s="6"/>
      <c r="B52" s="7"/>
      <c r="C52" s="7" t="s">
        <v>407</v>
      </c>
      <c r="D52" s="7" t="s">
        <v>408</v>
      </c>
      <c r="E52" s="7" t="s">
        <v>397</v>
      </c>
      <c r="F52" s="7"/>
      <c r="G52" s="8">
        <v>0</v>
      </c>
      <c r="H52" s="8">
        <v>0</v>
      </c>
      <c r="I52" s="8" t="str">
        <v>MIS.CPVT06</v>
      </c>
      <c r="J52" s="8" t="str">
        <v>MIS.CPVT06</v>
      </c>
      <c r="K52" s="8"/>
      <c r="L52" s="8" t="str">
        <v>MIS.CPVT06</v>
      </c>
    </row>
    <row r="53" spans="1:12">
      <c r="A53" s="6"/>
      <c r="B53" s="7"/>
      <c r="C53" s="7" t="s">
        <v>409</v>
      </c>
      <c r="D53" s="7" t="s">
        <v>410</v>
      </c>
      <c r="E53" s="7" t="s">
        <v>397</v>
      </c>
      <c r="F53" s="7"/>
      <c r="G53" s="8">
        <v>0</v>
      </c>
      <c r="H53" s="8">
        <v>0</v>
      </c>
      <c r="I53" s="8" t="str">
        <v>MIS.CPVT07</v>
      </c>
      <c r="J53" s="8" t="str">
        <v>MIS.CPVT07</v>
      </c>
      <c r="K53" s="8"/>
      <c r="L53" s="8" t="str">
        <v>MIS.CPVT07</v>
      </c>
    </row>
    <row r="54" spans="1:12">
      <c r="A54" s="6"/>
      <c r="B54" s="7"/>
      <c r="C54" s="7" t="s">
        <v>411</v>
      </c>
      <c r="D54" s="7" t="s">
        <v>412</v>
      </c>
      <c r="E54" s="7" t="s">
        <v>413</v>
      </c>
      <c r="F54" s="7"/>
      <c r="G54" s="8">
        <v>0</v>
      </c>
      <c r="H54" s="8">
        <v>0</v>
      </c>
      <c r="I54" s="8" t="str">
        <v>MIS.CPVT08</v>
      </c>
      <c r="J54" s="8" t="str">
        <v>MIS.CPVT08</v>
      </c>
      <c r="K54" s="8"/>
      <c r="L54" s="8" t="str">
        <v>MIS.CPVT08</v>
      </c>
    </row>
    <row r="55" spans="1:12">
      <c r="A55" s="6"/>
      <c r="B55" s="7"/>
      <c r="C55" s="7" t="s">
        <v>414</v>
      </c>
      <c r="D55" s="7" t="s">
        <v>415</v>
      </c>
      <c r="E55" s="7" t="s">
        <v>416</v>
      </c>
      <c r="F55" s="7"/>
      <c r="G55" s="8">
        <v>0</v>
      </c>
      <c r="H55" s="8">
        <v>0</v>
      </c>
      <c r="I55" s="8" t="str">
        <v>MIS.CPVT09</v>
      </c>
      <c r="J55" s="8" t="str">
        <v>MIS.CPVT09</v>
      </c>
      <c r="K55" s="8"/>
      <c r="L55" s="8" t="str">
        <v>MIS.CPVT09</v>
      </c>
    </row>
    <row r="56" spans="1:12">
      <c r="A56" s="6"/>
      <c r="B56" s="7"/>
      <c r="C56" s="7" t="s">
        <v>417</v>
      </c>
      <c r="D56" s="7" t="s">
        <v>418</v>
      </c>
      <c r="E56" s="7" t="s">
        <v>416</v>
      </c>
      <c r="F56" s="7"/>
      <c r="G56" s="8">
        <v>0</v>
      </c>
      <c r="H56" s="8">
        <v>0</v>
      </c>
      <c r="I56" s="8" t="str">
        <v>MIS.CPVT10</v>
      </c>
      <c r="J56" s="8" t="str">
        <v>MIS.CPVT10</v>
      </c>
      <c r="K56" s="8"/>
      <c r="L56" s="8" t="str">
        <v>MIS.CPVT10</v>
      </c>
    </row>
    <row r="57" spans="1:12">
      <c r="A57" s="6"/>
      <c r="B57" s="7"/>
      <c r="C57" s="7" t="s">
        <v>419</v>
      </c>
      <c r="D57" s="7" t="s">
        <v>420</v>
      </c>
      <c r="E57" s="7" t="s">
        <v>400</v>
      </c>
      <c r="F57" s="7"/>
      <c r="G57" s="8">
        <v>1</v>
      </c>
      <c r="H57" s="8">
        <v>0</v>
      </c>
      <c r="I57" s="8" t="str">
        <v>MIS.CPVT11</v>
      </c>
      <c r="J57" s="8" t="str">
        <v>MIS.CPVT11</v>
      </c>
      <c r="K57" s="8"/>
      <c r="L57" s="8" t="str">
        <v>MIS.CPVT11</v>
      </c>
    </row>
    <row r="58" spans="1:12">
      <c r="A58" s="6"/>
      <c r="B58" s="7"/>
      <c r="C58" s="7" t="s">
        <v>419</v>
      </c>
      <c r="D58" s="7" t="s">
        <v>420</v>
      </c>
      <c r="E58" s="7" t="s">
        <v>400</v>
      </c>
      <c r="F58" s="7"/>
      <c r="G58" s="8">
        <v>1</v>
      </c>
      <c r="H58" s="8">
        <v>0</v>
      </c>
      <c r="I58" s="8" t="str">
        <v>MIS.CPVT11</v>
      </c>
      <c r="J58" s="8" t="str">
        <v>MIS.CPVT11</v>
      </c>
      <c r="K58" s="8"/>
      <c r="L58" s="8" t="str">
        <v>MIS.CPVT11</v>
      </c>
    </row>
    <row r="59" spans="1:12">
      <c r="A59" s="6"/>
      <c r="B59" s="7"/>
      <c r="C59" s="7" t="s">
        <v>421</v>
      </c>
      <c r="D59" s="7" t="s">
        <v>422</v>
      </c>
      <c r="E59" s="7" t="s">
        <v>400</v>
      </c>
      <c r="F59" s="7"/>
      <c r="G59" s="8">
        <v>0</v>
      </c>
      <c r="H59" s="8">
        <v>0</v>
      </c>
      <c r="I59" s="8" t="str">
        <v>MIS.CPVT12</v>
      </c>
      <c r="J59" s="8" t="str">
        <v>MIS.CPVT12</v>
      </c>
      <c r="K59" s="8"/>
      <c r="L59" s="8" t="str">
        <v>MIS.CPVT12</v>
      </c>
    </row>
    <row r="60" spans="1:12">
      <c r="A60" s="6"/>
      <c r="B60" s="7"/>
      <c r="C60" s="7" t="s">
        <v>423</v>
      </c>
      <c r="D60" s="7" t="s">
        <v>424</v>
      </c>
      <c r="E60" s="7" t="s">
        <v>416</v>
      </c>
      <c r="F60" s="7"/>
      <c r="G60" s="8">
        <v>0</v>
      </c>
      <c r="H60" s="8">
        <v>0</v>
      </c>
      <c r="I60" s="8" t="str">
        <v>MIS.CPVT13</v>
      </c>
      <c r="J60" s="8" t="str">
        <v>MIS.CPVT13</v>
      </c>
      <c r="K60" s="8"/>
      <c r="L60" s="8" t="str">
        <v>MIS.CPVT13</v>
      </c>
    </row>
    <row r="61" spans="1:12">
      <c r="A61" s="6"/>
      <c r="B61" s="7"/>
      <c r="C61" s="7" t="s">
        <v>425</v>
      </c>
      <c r="D61" s="7" t="s">
        <v>426</v>
      </c>
      <c r="E61" s="7" t="s">
        <v>427</v>
      </c>
      <c r="F61" s="7"/>
      <c r="G61" s="8">
        <v>0</v>
      </c>
      <c r="H61" s="8">
        <v>0</v>
      </c>
      <c r="I61" s="8" t="str">
        <v>MIS.CPVT14</v>
      </c>
      <c r="J61" s="8" t="str">
        <v>MIS.CPVT14</v>
      </c>
      <c r="K61" s="8"/>
      <c r="L61" s="8" t="str">
        <v>MIS.CPVT14</v>
      </c>
    </row>
    <row r="62" spans="1:12">
      <c r="A62" s="6"/>
      <c r="B62" s="7"/>
      <c r="C62" s="7" t="s">
        <v>428</v>
      </c>
      <c r="D62" s="7" t="s">
        <v>429</v>
      </c>
      <c r="E62" s="7" t="s">
        <v>400</v>
      </c>
      <c r="F62" s="7"/>
      <c r="G62" s="8">
        <v>0</v>
      </c>
      <c r="H62" s="8">
        <v>0</v>
      </c>
      <c r="I62" s="8" t="str">
        <v>MIS.CPVT15</v>
      </c>
      <c r="J62" s="8" t="str">
        <v>MIS.CPVT15</v>
      </c>
      <c r="K62" s="8"/>
      <c r="L62" s="8" t="str">
        <v>MIS.CPVT15</v>
      </c>
    </row>
    <row r="63" spans="1:12">
      <c r="A63" s="6"/>
      <c r="B63" s="7"/>
      <c r="C63" s="7" t="s">
        <v>430</v>
      </c>
      <c r="D63" s="7" t="s">
        <v>431</v>
      </c>
      <c r="E63" s="7" t="s">
        <v>413</v>
      </c>
      <c r="F63" s="7"/>
      <c r="G63" s="8">
        <v>0</v>
      </c>
      <c r="H63" s="8">
        <v>0</v>
      </c>
      <c r="I63" s="8" t="str">
        <v>MIS.CPVT16</v>
      </c>
      <c r="J63" s="8" t="str">
        <v>MIS.CPVT16</v>
      </c>
      <c r="K63" s="8"/>
      <c r="L63" s="8" t="str">
        <v>MIS.CPVT16</v>
      </c>
    </row>
    <row r="64" spans="1:12">
      <c r="A64" s="6"/>
      <c r="B64" s="7"/>
      <c r="C64" s="7" t="s">
        <v>432</v>
      </c>
      <c r="D64" s="7" t="s">
        <v>433</v>
      </c>
      <c r="E64" s="7" t="s">
        <v>427</v>
      </c>
      <c r="F64" s="7"/>
      <c r="G64" s="8">
        <v>0</v>
      </c>
      <c r="H64" s="8">
        <v>0</v>
      </c>
      <c r="I64" s="8" t="str">
        <v>MIS.CPVT17</v>
      </c>
      <c r="J64" s="8" t="str">
        <v>MIS.CPVT17</v>
      </c>
      <c r="K64" s="8"/>
      <c r="L64" s="8" t="str">
        <v>MIS.CPVT17</v>
      </c>
    </row>
    <row r="65" spans="1:12">
      <c r="A65" s="6"/>
      <c r="B65" s="7"/>
      <c r="C65" s="7" t="s">
        <v>434</v>
      </c>
      <c r="D65" s="7" t="s">
        <v>435</v>
      </c>
      <c r="E65" s="7" t="s">
        <v>400</v>
      </c>
      <c r="F65" s="7"/>
      <c r="G65" s="8">
        <v>0</v>
      </c>
      <c r="H65" s="8">
        <v>0</v>
      </c>
      <c r="I65" s="8" t="str">
        <v>MIS.CPVT18</v>
      </c>
      <c r="J65" s="8" t="str">
        <v>MIS.CPVT18</v>
      </c>
      <c r="K65" s="8"/>
      <c r="L65" s="8" t="str">
        <v>MIS.CPVT18</v>
      </c>
    </row>
    <row r="66" spans="1:12">
      <c r="A66" s="6"/>
      <c r="B66" s="7"/>
      <c r="C66" s="7" t="s">
        <v>436</v>
      </c>
      <c r="D66" s="7" t="s">
        <v>437</v>
      </c>
      <c r="E66" s="7" t="s">
        <v>400</v>
      </c>
      <c r="F66" s="7"/>
      <c r="G66" s="8">
        <v>0</v>
      </c>
      <c r="H66" s="8">
        <v>0</v>
      </c>
      <c r="I66" s="8" t="str">
        <v>MIS.CPVT19</v>
      </c>
      <c r="J66" s="8" t="str">
        <v>MIS.CPVT19</v>
      </c>
      <c r="K66" s="8"/>
      <c r="L66" s="8" t="str">
        <v>MIS.CPVT19</v>
      </c>
    </row>
    <row r="67" spans="1:12">
      <c r="A67" s="6"/>
      <c r="B67" s="7"/>
      <c r="C67" s="7" t="s">
        <v>438</v>
      </c>
      <c r="D67" s="7" t="s">
        <v>439</v>
      </c>
      <c r="E67" s="7" t="s">
        <v>400</v>
      </c>
      <c r="F67" s="7"/>
      <c r="G67" s="8">
        <v>0</v>
      </c>
      <c r="H67" s="8">
        <v>0</v>
      </c>
      <c r="I67" s="8" t="str">
        <v>MIS.CPVT20</v>
      </c>
      <c r="J67" s="8" t="str">
        <v>MIS.CPVT20</v>
      </c>
      <c r="K67" s="8"/>
      <c r="L67" s="8" t="str">
        <v>MIS.CPVT20</v>
      </c>
    </row>
    <row r="68" spans="1:12">
      <c r="A68" s="6"/>
      <c r="B68" s="7"/>
      <c r="C68" s="7" t="s">
        <v>440</v>
      </c>
      <c r="D68" s="7" t="s">
        <v>441</v>
      </c>
      <c r="E68" s="7" t="s">
        <v>442</v>
      </c>
      <c r="F68" s="7"/>
      <c r="G68" s="8">
        <v>0</v>
      </c>
      <c r="H68" s="8">
        <v>0</v>
      </c>
      <c r="I68" s="8" t="str">
        <v>MIS.CPVT21</v>
      </c>
      <c r="J68" s="8" t="str">
        <v>MIS.CPVT21</v>
      </c>
      <c r="K68" s="8"/>
      <c r="L68" s="8" t="str">
        <v>MIS.CPVT21</v>
      </c>
    </row>
    <row r="69" spans="1:12">
      <c r="A69" s="6"/>
      <c r="B69" s="7"/>
      <c r="C69" s="7" t="s">
        <v>443</v>
      </c>
      <c r="D69" s="7" t="s">
        <v>444</v>
      </c>
      <c r="E69" s="7" t="s">
        <v>442</v>
      </c>
      <c r="F69" s="7"/>
      <c r="G69" s="8">
        <v>0</v>
      </c>
      <c r="H69" s="8">
        <v>0</v>
      </c>
      <c r="I69" s="8" t="str">
        <v>MIS.CPVT22</v>
      </c>
      <c r="J69" s="8" t="str">
        <v>MIS.CPVT22</v>
      </c>
      <c r="K69" s="8"/>
      <c r="L69" s="8" t="str">
        <v>MIS.CPVT22</v>
      </c>
    </row>
    <row r="70" spans="1:12">
      <c r="A70" s="6"/>
      <c r="B70" s="7"/>
      <c r="C70" s="7" t="s">
        <v>445</v>
      </c>
      <c r="D70" s="7" t="s">
        <v>446</v>
      </c>
      <c r="E70" s="7" t="s">
        <v>400</v>
      </c>
      <c r="F70" s="7"/>
      <c r="G70" s="8">
        <v>0</v>
      </c>
      <c r="H70" s="8">
        <v>0</v>
      </c>
      <c r="I70" s="8" t="str">
        <v>MIS.CPVT23</v>
      </c>
      <c r="J70" s="8" t="str">
        <v>MIS.CPVT23</v>
      </c>
      <c r="K70" s="8"/>
      <c r="L70" s="8" t="str">
        <v>MIS.CPVT23</v>
      </c>
    </row>
    <row r="71" spans="1:12">
      <c r="A71" s="6"/>
      <c r="B71" s="7"/>
      <c r="C71" s="7" t="s">
        <v>447</v>
      </c>
      <c r="D71" s="7" t="s">
        <v>448</v>
      </c>
      <c r="E71" s="7" t="s">
        <v>400</v>
      </c>
      <c r="F71" s="7"/>
      <c r="G71" s="8">
        <v>0</v>
      </c>
      <c r="H71" s="8">
        <v>0</v>
      </c>
      <c r="I71" s="8" t="str">
        <v>MIS.CPVT24</v>
      </c>
      <c r="J71" s="8" t="str">
        <v>MIS.CPVT24</v>
      </c>
      <c r="K71" s="8"/>
      <c r="L71" s="8" t="str">
        <v>MIS.CPVT24</v>
      </c>
    </row>
    <row r="72" spans="1:12">
      <c r="A72" s="6"/>
      <c r="B72" s="7"/>
      <c r="C72" s="7" t="s">
        <v>449</v>
      </c>
      <c r="D72" s="7" t="s">
        <v>450</v>
      </c>
      <c r="E72" s="7" t="s">
        <v>400</v>
      </c>
      <c r="F72" s="7"/>
      <c r="G72" s="8">
        <v>0</v>
      </c>
      <c r="H72" s="8">
        <v>0</v>
      </c>
      <c r="I72" s="8" t="str">
        <v>MIS.CPVT25</v>
      </c>
      <c r="J72" s="8" t="str">
        <v>MIS.CPVT25</v>
      </c>
      <c r="K72" s="8"/>
      <c r="L72" s="8" t="str">
        <v>MIS.CPVT25</v>
      </c>
    </row>
    <row r="73" spans="1:12">
      <c r="A73" s="6"/>
      <c r="B73" s="7"/>
      <c r="C73" s="7" t="s">
        <v>451</v>
      </c>
      <c r="D73" s="7" t="s">
        <v>452</v>
      </c>
      <c r="E73" s="7"/>
      <c r="F73" s="7"/>
      <c r="G73" s="8">
        <v>0</v>
      </c>
      <c r="H73" s="8">
        <v>0</v>
      </c>
      <c r="I73" s="8" t="str">
        <v>MIS.CPXDV01</v>
      </c>
      <c r="J73" s="8" t="str">
        <v>MIS.DT031</v>
      </c>
      <c r="K73" s="8"/>
      <c r="L73" s="8" t="str">
        <v>MIS.CPXDV01</v>
      </c>
    </row>
    <row r="74" spans="1:12">
      <c r="A74" s="6"/>
      <c r="B74" s="7"/>
      <c r="C74" s="7" t="s">
        <v>453</v>
      </c>
      <c r="D74" s="7" t="s">
        <v>439</v>
      </c>
      <c r="E74" s="7"/>
      <c r="F74" s="7"/>
      <c r="G74" s="8">
        <v>0</v>
      </c>
      <c r="H74" s="8">
        <v>0</v>
      </c>
      <c r="I74" s="8" t="str">
        <v>MIS.CPXDV02</v>
      </c>
      <c r="J74" s="8" t="str">
        <v>MIS.DT032</v>
      </c>
      <c r="K74" s="8"/>
      <c r="L74" s="8" t="str">
        <v>MIS.CPXDV02</v>
      </c>
    </row>
    <row r="75" spans="1:12">
      <c r="A75" s="6"/>
      <c r="B75" s="7"/>
      <c r="C75" s="7" t="s">
        <v>454</v>
      </c>
      <c r="D75" s="7" t="s">
        <v>422</v>
      </c>
      <c r="E75" s="7"/>
      <c r="F75" s="7"/>
      <c r="G75" s="8">
        <v>0</v>
      </c>
      <c r="H75" s="8">
        <v>0</v>
      </c>
      <c r="I75" s="8" t="str">
        <v>MIS.CPXDV03</v>
      </c>
      <c r="J75" s="8" t="str">
        <v>MIS.DTK</v>
      </c>
      <c r="K75" s="8"/>
      <c r="L75" s="8" t="str">
        <v>MIS.CPXDV03</v>
      </c>
    </row>
    <row r="76" spans="1:12">
      <c r="A76" s="6"/>
      <c r="B76" s="7"/>
      <c r="C76" s="20" t="s">
        <v>455</v>
      </c>
      <c r="D76" s="20" t="s">
        <v>456</v>
      </c>
      <c r="E76" s="7"/>
      <c r="F76" s="7"/>
      <c r="G76" s="8">
        <v>0</v>
      </c>
      <c r="H76" s="8">
        <v>0</v>
      </c>
      <c r="I76" s="8" t="str">
        <v>MIS.CPXDV04</v>
      </c>
      <c r="J76" s="8" t="str">
        <v>MIS.DTTC</v>
      </c>
      <c r="K76" s="8"/>
      <c r="L76" s="8" t="str">
        <v>MIS.CPXDV04</v>
      </c>
    </row>
    <row r="77" spans="1:12">
      <c r="A77" s="6"/>
      <c r="B77" s="7"/>
      <c r="C77" s="20" t="s">
        <v>457</v>
      </c>
      <c r="D77" s="20" t="s">
        <v>448</v>
      </c>
      <c r="E77" s="7"/>
      <c r="F77" s="7"/>
      <c r="G77" s="8">
        <v>0</v>
      </c>
      <c r="H77" s="8">
        <v>0</v>
      </c>
      <c r="I77" s="8" t="str">
        <v>MIS.CPXDV05</v>
      </c>
      <c r="J77" s="8" t="str">
        <v>MIS.KHHĐ</v>
      </c>
      <c r="K77" s="8"/>
      <c r="L77" s="8" t="str">
        <v>MIS.CPXDV05</v>
      </c>
    </row>
    <row r="78" spans="1:12">
      <c r="A78" s="6"/>
      <c r="B78" s="7"/>
      <c r="C78" s="20" t="s">
        <v>458</v>
      </c>
      <c r="D78" s="20" t="s">
        <v>402</v>
      </c>
      <c r="E78" s="7"/>
      <c r="F78" s="7"/>
      <c r="G78" s="8">
        <v>0</v>
      </c>
      <c r="H78" s="8">
        <v>0</v>
      </c>
      <c r="I78" s="8" t="str">
        <v>MIS.CPXDV06</v>
      </c>
      <c r="J78" s="8" t="str">
        <v>MIS.KHPTVT</v>
      </c>
      <c r="K78" s="8"/>
      <c r="L78" s="8" t="str">
        <v>MIS.CPXDV06</v>
      </c>
    </row>
    <row r="79" spans="1:12">
      <c r="A79" s="6"/>
      <c r="B79" s="7"/>
      <c r="C79" s="20" t="s">
        <v>459</v>
      </c>
      <c r="D79" s="20" t="s">
        <v>399</v>
      </c>
      <c r="E79" s="7"/>
      <c r="F79" s="7"/>
      <c r="G79" s="8">
        <v>0</v>
      </c>
      <c r="H79" s="8">
        <v>0</v>
      </c>
      <c r="I79" s="8" t="str">
        <v>MIS.CPXDV07</v>
      </c>
      <c r="J79" s="8" t="str">
        <v>MIS.KHVH</v>
      </c>
      <c r="K79" s="8"/>
      <c r="L79" s="8" t="str">
        <v>MIS.CPXDV07</v>
      </c>
    </row>
    <row r="80" spans="1:12">
      <c r="A80" s="6"/>
      <c r="B80" s="7"/>
      <c r="C80" s="20" t="s">
        <v>460</v>
      </c>
      <c r="D80" s="20" t="s">
        <v>446</v>
      </c>
      <c r="E80" s="7"/>
      <c r="F80" s="7"/>
      <c r="G80" s="8">
        <v>0</v>
      </c>
      <c r="H80" s="8">
        <v>0</v>
      </c>
      <c r="I80" s="8" t="str">
        <v>MIS.CPXDV08</v>
      </c>
      <c r="J80" s="8"/>
      <c r="K80" s="8"/>
      <c r="L80" s="8" t="str">
        <v>MIS.CPXDV08</v>
      </c>
    </row>
    <row r="81" spans="1:12">
      <c r="A81" s="6"/>
      <c r="B81" s="7"/>
      <c r="C81" s="20" t="s">
        <v>461</v>
      </c>
      <c r="D81" s="20" t="s">
        <v>462</v>
      </c>
      <c r="E81" s="7"/>
      <c r="F81" s="7"/>
      <c r="G81" s="8">
        <v>0</v>
      </c>
      <c r="H81" s="8">
        <v>0</v>
      </c>
      <c r="I81" s="8" t="str">
        <v>MIS.CPXDV09</v>
      </c>
      <c r="J81" s="8"/>
      <c r="K81" s="8"/>
      <c r="L81" s="8" t="str">
        <v>MIS.CPXDV09</v>
      </c>
    </row>
    <row r="82" spans="1:12">
      <c r="A82" s="6"/>
      <c r="B82" s="7"/>
      <c r="C82" s="20" t="s">
        <v>463</v>
      </c>
      <c r="D82" s="20" t="s">
        <v>464</v>
      </c>
      <c r="E82" s="7" t="s">
        <v>465</v>
      </c>
      <c r="F82" s="7"/>
      <c r="G82" s="8">
        <v>0</v>
      </c>
      <c r="H82" s="8">
        <v>0</v>
      </c>
      <c r="I82" s="8" t="str">
        <v>MIS.DT011</v>
      </c>
      <c r="J82" s="8"/>
      <c r="K82" s="8"/>
      <c r="L82" s="8" t="str">
        <v>MIS.DT011</v>
      </c>
    </row>
    <row r="83" spans="1:12">
      <c r="A83" s="6"/>
      <c r="B83" s="7"/>
      <c r="C83" s="20" t="s">
        <v>466</v>
      </c>
      <c r="D83" s="20" t="s">
        <v>467</v>
      </c>
      <c r="E83" s="7" t="s">
        <v>465</v>
      </c>
      <c r="F83" s="7"/>
      <c r="G83" s="8">
        <v>0</v>
      </c>
      <c r="H83" s="8">
        <v>0</v>
      </c>
      <c r="I83" s="8" t="str">
        <v>MIS.DT012</v>
      </c>
      <c r="J83" s="8"/>
      <c r="K83" s="8"/>
      <c r="L83" s="8" t="str">
        <v>MIS.DT012</v>
      </c>
    </row>
    <row r="84" spans="1:12">
      <c r="A84" s="6"/>
      <c r="B84" s="7"/>
      <c r="C84" s="20" t="s">
        <v>468</v>
      </c>
      <c r="D84" s="20" t="s">
        <v>469</v>
      </c>
      <c r="E84" s="7" t="s">
        <v>465</v>
      </c>
      <c r="F84" s="7"/>
      <c r="G84" s="8">
        <v>0</v>
      </c>
      <c r="H84" s="8">
        <v>0</v>
      </c>
      <c r="I84" s="8" t="str">
        <v>MIS.DT013</v>
      </c>
      <c r="J84" s="8"/>
      <c r="K84" s="8"/>
      <c r="L84" s="8" t="str">
        <v>MIS.DT013</v>
      </c>
    </row>
    <row r="85" spans="1:12">
      <c r="A85" s="6"/>
      <c r="B85" s="7"/>
      <c r="C85" s="20" t="s">
        <v>470</v>
      </c>
      <c r="D85" s="20" t="s">
        <v>471</v>
      </c>
      <c r="E85" s="7" t="s">
        <v>465</v>
      </c>
      <c r="F85" s="7"/>
      <c r="G85" s="8">
        <v>0</v>
      </c>
      <c r="H85" s="8">
        <v>3</v>
      </c>
      <c r="I85" s="8" t="str">
        <v>MIS.DT02</v>
      </c>
      <c r="J85" s="8"/>
      <c r="K85" s="8"/>
      <c r="L85" s="8" t="str">
        <v>MIS.DT02</v>
      </c>
    </row>
    <row r="86" spans="1:12">
      <c r="A86" s="6"/>
      <c r="B86" s="7"/>
      <c r="C86" s="20" t="s">
        <v>472</v>
      </c>
      <c r="D86" s="21" t="s">
        <v>473</v>
      </c>
      <c r="E86" s="7" t="s">
        <v>465</v>
      </c>
      <c r="F86" s="7"/>
      <c r="G86" s="8">
        <v>0</v>
      </c>
      <c r="H86" s="8">
        <v>0</v>
      </c>
      <c r="I86" s="8" t="str">
        <v>MIS.DT021</v>
      </c>
      <c r="J86" s="8"/>
      <c r="K86" s="8"/>
      <c r="L86" s="8" t="str">
        <v>MIS.DT021</v>
      </c>
    </row>
    <row r="87" spans="1:12">
      <c r="A87" s="6"/>
      <c r="B87" s="7"/>
      <c r="C87" s="20" t="s">
        <v>474</v>
      </c>
      <c r="D87" s="21" t="s">
        <v>475</v>
      </c>
      <c r="E87" s="7" t="s">
        <v>465</v>
      </c>
      <c r="F87" s="7"/>
      <c r="G87" s="8">
        <v>0</v>
      </c>
      <c r="H87" s="8">
        <v>0</v>
      </c>
      <c r="I87" s="8" t="str">
        <v>MIS.DT022</v>
      </c>
      <c r="J87" s="8"/>
      <c r="K87" s="8"/>
      <c r="L87" s="8" t="str">
        <v>MIS.DT022</v>
      </c>
    </row>
    <row r="88" spans="1:12">
      <c r="A88" s="6"/>
      <c r="B88" s="7"/>
      <c r="C88" s="20" t="s">
        <v>476</v>
      </c>
      <c r="D88" s="21" t="s">
        <v>477</v>
      </c>
      <c r="E88" s="7" t="s">
        <v>465</v>
      </c>
      <c r="F88" s="7"/>
      <c r="G88" s="8">
        <v>0</v>
      </c>
      <c r="H88" s="8">
        <v>0</v>
      </c>
      <c r="I88" s="8" t="str">
        <v>MIS.DT023</v>
      </c>
      <c r="J88" s="8"/>
      <c r="K88" s="8"/>
      <c r="L88" s="8" t="str">
        <v>MIS.DT023</v>
      </c>
    </row>
    <row r="89" spans="1:12">
      <c r="A89" s="6"/>
      <c r="B89" s="7"/>
      <c r="C89" s="20" t="s">
        <v>478</v>
      </c>
      <c r="D89" s="21" t="s">
        <v>479</v>
      </c>
      <c r="E89" s="7" t="s">
        <v>480</v>
      </c>
      <c r="F89" s="7"/>
      <c r="G89" s="8">
        <v>0</v>
      </c>
      <c r="H89" s="8">
        <v>0</v>
      </c>
      <c r="I89" s="8" t="str">
        <v>MIS.DT031</v>
      </c>
      <c r="J89" s="8"/>
      <c r="K89" s="8"/>
      <c r="L89" s="8" t="str">
        <v>MIS.DT031</v>
      </c>
    </row>
    <row r="90" spans="1:12">
      <c r="A90" s="6"/>
      <c r="B90" s="7"/>
      <c r="C90" s="20" t="s">
        <v>481</v>
      </c>
      <c r="D90" s="21" t="s">
        <v>482</v>
      </c>
      <c r="E90" s="7" t="s">
        <v>480</v>
      </c>
      <c r="F90" s="7"/>
      <c r="G90" s="8">
        <v>0</v>
      </c>
      <c r="H90" s="8">
        <v>0</v>
      </c>
      <c r="I90" s="8" t="str">
        <v>MIS.DT032</v>
      </c>
      <c r="J90" s="8"/>
      <c r="K90" s="8"/>
      <c r="L90" s="8" t="str">
        <v>MIS.DT032</v>
      </c>
    </row>
    <row r="91" spans="1:12">
      <c r="A91" s="6"/>
      <c r="B91" s="7"/>
      <c r="C91" s="20" t="s">
        <v>483</v>
      </c>
      <c r="D91" s="21" t="s">
        <v>484</v>
      </c>
      <c r="E91" s="7" t="s">
        <v>465</v>
      </c>
      <c r="F91" s="7"/>
      <c r="G91" s="8">
        <v>0</v>
      </c>
      <c r="H91" s="8">
        <v>0</v>
      </c>
      <c r="I91" s="8" t="str">
        <v>MIS.DT041</v>
      </c>
      <c r="J91" s="8"/>
      <c r="K91" s="8"/>
      <c r="L91" s="8" t="str">
        <v>MIS.DT041</v>
      </c>
    </row>
    <row r="92" spans="1:12">
      <c r="A92" s="6"/>
      <c r="B92" s="7"/>
      <c r="C92" s="20" t="s">
        <v>485</v>
      </c>
      <c r="D92" s="21" t="s">
        <v>486</v>
      </c>
      <c r="E92" s="7" t="s">
        <v>465</v>
      </c>
      <c r="F92" s="7"/>
      <c r="G92" s="8">
        <v>0</v>
      </c>
      <c r="H92" s="8">
        <v>0</v>
      </c>
      <c r="I92" s="8" t="str">
        <v>MIS.DT042</v>
      </c>
      <c r="J92" s="8"/>
      <c r="K92" s="8"/>
      <c r="L92" s="8" t="str">
        <v>MIS.DT042</v>
      </c>
    </row>
    <row r="93" spans="1:12">
      <c r="A93" s="6"/>
      <c r="B93" s="7"/>
      <c r="C93" s="20" t="s">
        <v>487</v>
      </c>
      <c r="D93" s="21" t="s">
        <v>488</v>
      </c>
      <c r="E93" s="7" t="s">
        <v>465</v>
      </c>
      <c r="F93" s="7"/>
      <c r="G93" s="8">
        <v>0</v>
      </c>
      <c r="H93" s="8">
        <v>0</v>
      </c>
      <c r="I93" s="8" t="str">
        <v>MIS.DT043</v>
      </c>
      <c r="J93" s="8"/>
      <c r="K93" s="8"/>
      <c r="L93" s="8" t="str">
        <v>MIS.DT043</v>
      </c>
    </row>
    <row r="94" spans="1:12">
      <c r="A94" s="6"/>
      <c r="B94" s="7"/>
      <c r="C94" s="20" t="s">
        <v>489</v>
      </c>
      <c r="D94" s="21" t="s">
        <v>490</v>
      </c>
      <c r="E94" s="7" t="s">
        <v>465</v>
      </c>
      <c r="F94" s="7"/>
      <c r="G94" s="8">
        <v>0</v>
      </c>
      <c r="H94" s="8">
        <v>1</v>
      </c>
      <c r="I94" s="8" t="str">
        <v>MIS.DT05</v>
      </c>
      <c r="J94" s="8"/>
      <c r="K94" s="8"/>
      <c r="L94" s="8" t="str">
        <v>MIS.DT05</v>
      </c>
    </row>
    <row r="95" spans="1:12">
      <c r="A95" s="6"/>
      <c r="B95" s="7"/>
      <c r="C95" s="20" t="s">
        <v>491</v>
      </c>
      <c r="D95" s="21" t="s">
        <v>492</v>
      </c>
      <c r="E95" s="7" t="s">
        <v>465</v>
      </c>
      <c r="F95" s="7"/>
      <c r="G95" s="8">
        <v>0</v>
      </c>
      <c r="H95" s="8">
        <v>0</v>
      </c>
      <c r="I95" s="8" t="str">
        <v>MIS.DT051</v>
      </c>
      <c r="J95" s="8"/>
      <c r="K95" s="8"/>
      <c r="L95" s="8" t="str">
        <v>MIS.DT051</v>
      </c>
    </row>
    <row r="96" spans="1:12">
      <c r="A96" s="6"/>
      <c r="B96" s="7"/>
      <c r="C96" s="20" t="s">
        <v>493</v>
      </c>
      <c r="D96" s="21" t="s">
        <v>494</v>
      </c>
      <c r="E96" s="7" t="s">
        <v>345</v>
      </c>
      <c r="F96" s="7"/>
      <c r="G96" s="8">
        <v>0</v>
      </c>
      <c r="H96" s="8">
        <v>0</v>
      </c>
      <c r="I96" s="8" t="str">
        <v>MIS.DTK</v>
      </c>
      <c r="J96" s="8"/>
      <c r="K96" s="8"/>
      <c r="L96" s="8" t="str">
        <v>MIS.DTK</v>
      </c>
    </row>
    <row r="97" spans="1:12">
      <c r="A97" s="6"/>
      <c r="B97" s="7"/>
      <c r="C97" s="7" t="s">
        <v>495</v>
      </c>
      <c r="D97" s="7" t="s">
        <v>496</v>
      </c>
      <c r="E97" s="7" t="s">
        <v>345</v>
      </c>
      <c r="F97" s="7"/>
      <c r="G97" s="8">
        <v>0</v>
      </c>
      <c r="H97" s="8">
        <v>0</v>
      </c>
      <c r="I97" s="8" t="str">
        <v>MIS.DTTC</v>
      </c>
      <c r="J97" s="8"/>
      <c r="K97" s="8"/>
      <c r="L97" s="8" t="str">
        <v>MIS.DTTC</v>
      </c>
    </row>
    <row r="98" spans="1:12">
      <c r="A98" s="6"/>
      <c r="B98" s="7"/>
      <c r="C98" s="7" t="s">
        <v>497</v>
      </c>
      <c r="D98" s="7" t="s">
        <v>498</v>
      </c>
      <c r="E98" s="7" t="s">
        <v>499</v>
      </c>
      <c r="F98" s="7"/>
      <c r="G98" s="8">
        <v>0</v>
      </c>
      <c r="H98" s="8">
        <v>0</v>
      </c>
      <c r="I98" s="8" t="str">
        <v>MIS.KHHĐ</v>
      </c>
      <c r="J98" s="8"/>
      <c r="K98" s="8"/>
      <c r="L98" s="8" t="str">
        <v>MIS.KHHĐ</v>
      </c>
    </row>
    <row r="99" spans="1:12">
      <c r="A99" s="6"/>
      <c r="B99" s="7"/>
      <c r="C99" s="7" t="s">
        <v>500</v>
      </c>
      <c r="D99" s="7" t="s">
        <v>501</v>
      </c>
      <c r="E99" s="7" t="s">
        <v>502</v>
      </c>
      <c r="F99" s="7"/>
      <c r="G99" s="8">
        <v>0</v>
      </c>
      <c r="H99" s="8">
        <v>0</v>
      </c>
      <c r="I99" s="8" t="str">
        <v>MIS.KHPTVT</v>
      </c>
      <c r="J99" s="8"/>
      <c r="K99" s="8"/>
      <c r="L99" s="8" t="str">
        <v>MIS.KHPTVT</v>
      </c>
    </row>
    <row r="100" spans="1:12">
      <c r="A100" s="6"/>
      <c r="B100" s="7"/>
      <c r="C100" s="7" t="s">
        <v>503</v>
      </c>
      <c r="D100" s="7" t="s">
        <v>504</v>
      </c>
      <c r="E100" s="7" t="s">
        <v>499</v>
      </c>
      <c r="F100" s="7"/>
      <c r="G100" s="8">
        <v>0</v>
      </c>
      <c r="H100" s="8">
        <v>0</v>
      </c>
      <c r="I100" s="8" t="str">
        <v>MIS.KHVH</v>
      </c>
      <c r="J100" s="8"/>
      <c r="K100" s="8"/>
      <c r="L100" s="8" t="str">
        <v>MIS.KHVH</v>
      </c>
    </row>
    <row r="101" spans="1:12">
      <c r="A101" s="6"/>
      <c r="B101" s="7"/>
      <c r="C101" s="7" t="s">
        <v>502</v>
      </c>
      <c r="D101" s="7" t="s">
        <v>505</v>
      </c>
      <c r="E101" s="7" t="s">
        <v>465</v>
      </c>
      <c r="F101" s="7"/>
      <c r="G101" s="8">
        <v>0</v>
      </c>
      <c r="H101" s="8">
        <v>0</v>
      </c>
      <c r="I101" s="8" t="str">
        <v>MIS.PBCAPEX1</v>
      </c>
      <c r="J101" s="8"/>
      <c r="K101" s="8"/>
      <c r="L101" s="8" t="str">
        <v>MIS.PBCAPEX1</v>
      </c>
    </row>
    <row r="102" spans="1:12">
      <c r="A102" s="6"/>
      <c r="B102" s="7"/>
      <c r="C102" s="7" t="s">
        <v>313</v>
      </c>
      <c r="D102" s="7" t="s">
        <v>506</v>
      </c>
      <c r="E102" s="7" t="s">
        <v>465</v>
      </c>
      <c r="F102" s="7"/>
      <c r="G102" s="8">
        <v>0</v>
      </c>
      <c r="H102" s="8">
        <v>1</v>
      </c>
      <c r="I102" s="8" t="str">
        <v>MIS.PBCPAG</v>
      </c>
      <c r="J102" s="8"/>
      <c r="K102" s="8"/>
      <c r="L102" s="8" t="str">
        <v>MIS.PBCPAG</v>
      </c>
    </row>
    <row r="103" spans="1:12">
      <c r="A103" s="6"/>
      <c r="B103" s="7"/>
      <c r="C103" s="7" t="s">
        <v>340</v>
      </c>
      <c r="D103" s="7" t="s">
        <v>507</v>
      </c>
      <c r="E103" s="7" t="s">
        <v>465</v>
      </c>
      <c r="F103" s="7"/>
      <c r="G103" s="8">
        <v>0</v>
      </c>
      <c r="H103" s="8">
        <v>0</v>
      </c>
      <c r="I103" s="8" t="str">
        <v>MIS.PBCPAG2</v>
      </c>
      <c r="J103" s="8"/>
      <c r="K103" s="8"/>
      <c r="L103" s="8" t="str">
        <v>MIS.PBCPAG2</v>
      </c>
    </row>
    <row r="104" spans="1:12">
      <c r="A104" s="6"/>
      <c r="B104" s="7"/>
      <c r="C104" s="7" t="s">
        <v>348</v>
      </c>
      <c r="D104" s="7" t="s">
        <v>508</v>
      </c>
      <c r="E104" s="7" t="s">
        <v>465</v>
      </c>
      <c r="F104" s="7"/>
      <c r="G104" s="8">
        <v>0</v>
      </c>
      <c r="H104" s="8">
        <v>0</v>
      </c>
      <c r="I104" s="8" t="str">
        <v>MIS.PBCPNS</v>
      </c>
      <c r="J104" s="8"/>
      <c r="K104" s="8"/>
      <c r="L104" s="8" t="str">
        <v>MIS.PBCPNS</v>
      </c>
    </row>
    <row r="105" spans="1:12">
      <c r="A105" s="6"/>
      <c r="B105" s="7"/>
      <c r="C105" s="22" t="s">
        <v>509</v>
      </c>
      <c r="D105" s="7" t="s">
        <v>510</v>
      </c>
      <c r="E105" s="7" t="s">
        <v>465</v>
      </c>
      <c r="F105" s="7"/>
      <c r="G105" s="8">
        <v>0</v>
      </c>
      <c r="H105" s="8">
        <v>0</v>
      </c>
      <c r="I105" s="8" t="str">
        <v>MIS.PBCPS01</v>
      </c>
      <c r="J105" s="8"/>
      <c r="K105" s="8"/>
      <c r="L105" s="8" t="str">
        <v>MIS.PBCPS01</v>
      </c>
    </row>
    <row r="106" spans="1:12">
      <c r="A106" s="6"/>
      <c r="B106" s="7"/>
      <c r="C106" s="7" t="s">
        <v>383</v>
      </c>
      <c r="D106" s="7" t="s">
        <v>511</v>
      </c>
      <c r="E106" s="7" t="s">
        <v>465</v>
      </c>
      <c r="F106" s="7"/>
      <c r="G106" s="8">
        <v>0</v>
      </c>
      <c r="H106" s="8">
        <v>0</v>
      </c>
      <c r="I106" s="8" t="str">
        <v>MIS.PBCPSM</v>
      </c>
      <c r="J106" s="8"/>
      <c r="K106" s="8"/>
      <c r="L106" s="8" t="str">
        <v>MIS.PBCPSM</v>
      </c>
    </row>
    <row r="107" spans="1:12">
      <c r="A107" s="6"/>
      <c r="B107" s="7"/>
      <c r="C107" s="7" t="s">
        <v>400</v>
      </c>
      <c r="D107" s="7" t="s">
        <v>512</v>
      </c>
      <c r="E107" s="7" t="s">
        <v>465</v>
      </c>
      <c r="F107" s="7"/>
      <c r="G107" s="8">
        <v>0</v>
      </c>
      <c r="H107" s="8">
        <v>0</v>
      </c>
      <c r="I107" s="8" t="str">
        <v>MIS.PBCPVT1</v>
      </c>
      <c r="J107" s="8"/>
      <c r="K107" s="8"/>
      <c r="L107" s="8" t="str">
        <v>MIS.PBCPVT1</v>
      </c>
    </row>
    <row r="108" spans="1:12">
      <c r="A108" s="6"/>
      <c r="B108" s="7"/>
      <c r="C108" s="7" t="s">
        <v>397</v>
      </c>
      <c r="D108" s="7" t="s">
        <v>513</v>
      </c>
      <c r="E108" s="7" t="s">
        <v>465</v>
      </c>
      <c r="F108" s="7"/>
      <c r="G108" s="8">
        <v>0</v>
      </c>
      <c r="H108" s="8">
        <v>0</v>
      </c>
      <c r="I108" s="8" t="str">
        <v>MIS.PBCPVT2</v>
      </c>
      <c r="J108" s="8"/>
      <c r="K108" s="8"/>
      <c r="L108" s="8" t="str">
        <v>MIS.PBCPVT2</v>
      </c>
    </row>
    <row r="109" spans="1:12">
      <c r="A109" s="6"/>
      <c r="B109" s="7"/>
      <c r="C109" s="7" t="s">
        <v>416</v>
      </c>
      <c r="D109" s="7" t="s">
        <v>514</v>
      </c>
      <c r="E109" s="7" t="s">
        <v>465</v>
      </c>
      <c r="F109" s="7"/>
      <c r="G109" s="8">
        <v>0</v>
      </c>
      <c r="H109" s="8">
        <v>0</v>
      </c>
      <c r="I109" s="8" t="str">
        <v>MIS.PBCPVT3</v>
      </c>
      <c r="J109" s="8"/>
      <c r="K109" s="8"/>
      <c r="L109" s="8" t="str">
        <v>MIS.PBCPVT3</v>
      </c>
    </row>
    <row r="110" spans="1:12">
      <c r="A110" s="6"/>
      <c r="B110" s="7"/>
      <c r="C110" s="7" t="s">
        <v>427</v>
      </c>
      <c r="D110" s="7" t="s">
        <v>515</v>
      </c>
      <c r="E110" s="7" t="s">
        <v>465</v>
      </c>
      <c r="F110" s="7"/>
      <c r="G110" s="8">
        <v>0</v>
      </c>
      <c r="H110" s="8">
        <v>0</v>
      </c>
      <c r="I110" s="8" t="str">
        <v>MIS.PBCPVT4</v>
      </c>
      <c r="J110" s="8"/>
      <c r="K110" s="8"/>
      <c r="L110" s="8" t="str">
        <v>MIS.PBCPVT4</v>
      </c>
    </row>
    <row r="111" spans="1:12">
      <c r="A111" s="6"/>
      <c r="B111" s="7"/>
      <c r="C111" s="7" t="s">
        <v>413</v>
      </c>
      <c r="D111" s="7" t="s">
        <v>516</v>
      </c>
      <c r="E111" s="7" t="s">
        <v>465</v>
      </c>
      <c r="F111" s="7"/>
      <c r="G111" s="8">
        <v>0</v>
      </c>
      <c r="H111" s="8">
        <v>0</v>
      </c>
      <c r="I111" s="8" t="str">
        <v>MIS.PBCPVT5</v>
      </c>
      <c r="J111" s="8"/>
      <c r="K111" s="8"/>
      <c r="L111" s="8" t="str">
        <v>MIS.PBCPVT5</v>
      </c>
    </row>
    <row r="112" spans="1:12">
      <c r="A112" s="6"/>
      <c r="B112" s="7"/>
      <c r="C112" s="22" t="s">
        <v>442</v>
      </c>
      <c r="D112" s="7"/>
      <c r="E112" s="7"/>
      <c r="F112" s="7"/>
      <c r="G112" s="8">
        <v>0</v>
      </c>
      <c r="H112" s="8">
        <v>0</v>
      </c>
      <c r="I112" s="8" t="str">
        <v>MIS.PBCPVT6</v>
      </c>
      <c r="J112" s="8"/>
      <c r="K112" s="8"/>
      <c r="L112" s="8" t="str">
        <v>MIS.PBCPVT6</v>
      </c>
    </row>
    <row r="113" spans="1:12">
      <c r="A113" s="6"/>
      <c r="B113" s="7"/>
      <c r="C113" s="22" t="s">
        <v>517</v>
      </c>
      <c r="D113" s="7" t="s">
        <v>518</v>
      </c>
      <c r="E113" s="7" t="s">
        <v>465</v>
      </c>
      <c r="F113" s="7"/>
      <c r="G113" s="8">
        <v>0</v>
      </c>
      <c r="H113" s="8">
        <v>0</v>
      </c>
      <c r="I113" s="8" t="str">
        <v>MIS.PBCPX01</v>
      </c>
      <c r="J113" s="8"/>
      <c r="K113" s="8"/>
      <c r="L113" s="8" t="str">
        <v>MIS.PBCPX01</v>
      </c>
    </row>
    <row r="114" spans="1:12">
      <c r="A114" s="6"/>
      <c r="B114" s="7"/>
      <c r="C114" s="22" t="s">
        <v>519</v>
      </c>
      <c r="D114" s="7" t="s">
        <v>520</v>
      </c>
      <c r="E114" s="7" t="s">
        <v>465</v>
      </c>
      <c r="F114" s="7"/>
      <c r="G114" s="8">
        <v>0</v>
      </c>
      <c r="H114" s="8">
        <v>0</v>
      </c>
      <c r="I114" s="8" t="str">
        <v>MIS.PBCPX02</v>
      </c>
      <c r="J114" s="8"/>
      <c r="K114" s="8"/>
      <c r="L114" s="8" t="str">
        <v>MIS.PBCPX02</v>
      </c>
    </row>
    <row r="115" spans="1:12">
      <c r="A115" s="6"/>
      <c r="B115" s="7"/>
      <c r="C115" s="22" t="s">
        <v>521</v>
      </c>
      <c r="D115" s="7" t="s">
        <v>522</v>
      </c>
      <c r="E115" s="7" t="s">
        <v>465</v>
      </c>
      <c r="F115" s="7"/>
      <c r="G115" s="8">
        <v>0</v>
      </c>
      <c r="H115" s="8">
        <v>0</v>
      </c>
      <c r="I115" s="8" t="str">
        <v>MIS.PBCPX03</v>
      </c>
      <c r="J115" s="8"/>
      <c r="K115" s="8"/>
      <c r="L115" s="8" t="str">
        <v>MIS.PBCPX03</v>
      </c>
    </row>
    <row r="116" spans="1:12">
      <c r="A116" s="6"/>
      <c r="B116" s="7"/>
      <c r="C116" s="22" t="s">
        <v>523</v>
      </c>
      <c r="D116" s="7" t="s">
        <v>524</v>
      </c>
      <c r="E116" s="7" t="s">
        <v>465</v>
      </c>
      <c r="F116" s="7"/>
      <c r="G116" s="8">
        <v>0</v>
      </c>
      <c r="H116" s="8">
        <v>0</v>
      </c>
      <c r="I116" s="8" t="str">
        <v>MIS.PBDTS01</v>
      </c>
      <c r="J116" s="8"/>
      <c r="K116" s="8"/>
      <c r="L116" s="8" t="str">
        <v>MIS.PBDTS01</v>
      </c>
    </row>
    <row r="117" spans="1:12">
      <c r="A117" s="6"/>
      <c r="B117" s="7"/>
      <c r="C117" s="22" t="s">
        <v>525</v>
      </c>
      <c r="D117" s="7" t="s">
        <v>526</v>
      </c>
      <c r="E117" s="7" t="s">
        <v>465</v>
      </c>
      <c r="F117" s="7"/>
      <c r="G117" s="8">
        <v>0</v>
      </c>
      <c r="H117" s="8">
        <v>0</v>
      </c>
      <c r="I117" s="8" t="str">
        <v>MIS.PBDTS02</v>
      </c>
      <c r="J117" s="8"/>
      <c r="K117" s="8"/>
      <c r="L117" s="8" t="str">
        <v>MIS.PBDTS02</v>
      </c>
    </row>
    <row r="118" spans="1:12">
      <c r="A118" s="6"/>
      <c r="B118" s="7"/>
      <c r="C118" s="22" t="s">
        <v>527</v>
      </c>
      <c r="D118" s="7" t="s">
        <v>528</v>
      </c>
      <c r="E118" s="7" t="s">
        <v>465</v>
      </c>
      <c r="F118" s="7"/>
      <c r="G118" s="8">
        <v>0</v>
      </c>
      <c r="H118" s="8">
        <v>0</v>
      </c>
      <c r="I118" s="8" t="str">
        <v>MIS.PBDTS03</v>
      </c>
      <c r="J118" s="8"/>
      <c r="K118" s="8"/>
      <c r="L118" s="8" t="str">
        <v>MIS.PBDTS03</v>
      </c>
    </row>
    <row r="119" spans="1:12">
      <c r="A119" s="6"/>
      <c r="B119" s="7"/>
      <c r="C119" s="7" t="s">
        <v>480</v>
      </c>
      <c r="D119" s="7" t="s">
        <v>529</v>
      </c>
      <c r="E119" s="7" t="s">
        <v>465</v>
      </c>
      <c r="F119" s="7"/>
      <c r="G119" s="8">
        <v>0</v>
      </c>
      <c r="H119" s="8">
        <v>0</v>
      </c>
      <c r="I119" s="8" t="str">
        <v>MIS.PBDTHĐ</v>
      </c>
      <c r="J119" s="8"/>
      <c r="K119" s="8"/>
      <c r="L119" s="8" t="str">
        <v>MIS.PBDTHĐ</v>
      </c>
    </row>
    <row r="120" spans="1:12">
      <c r="A120" s="6"/>
      <c r="B120" s="7"/>
      <c r="C120" s="22" t="s">
        <v>530</v>
      </c>
      <c r="D120" s="7" t="s">
        <v>531</v>
      </c>
      <c r="E120" s="7" t="s">
        <v>465</v>
      </c>
      <c r="F120" s="7"/>
      <c r="G120" s="8">
        <v>0</v>
      </c>
      <c r="H120" s="8">
        <v>0</v>
      </c>
      <c r="I120" s="8" t="str">
        <v>MIS.PBKQNB</v>
      </c>
      <c r="J120" s="8"/>
      <c r="K120" s="8"/>
      <c r="L120" s="8" t="str">
        <v>MIS.PBKQNB</v>
      </c>
    </row>
    <row r="121" spans="1:12">
      <c r="A121" s="6"/>
      <c r="B121" s="7"/>
      <c r="C121" s="7" t="s">
        <v>345</v>
      </c>
      <c r="D121" s="7" t="s">
        <v>532</v>
      </c>
      <c r="E121" s="7" t="s">
        <v>465</v>
      </c>
      <c r="F121" s="7"/>
      <c r="G121" s="8">
        <v>0</v>
      </c>
      <c r="H121" s="8">
        <v>0</v>
      </c>
      <c r="I121" s="8" t="str">
        <v>MIS.PBKHAC</v>
      </c>
      <c r="J121" s="8"/>
      <c r="K121" s="8"/>
      <c r="L121" s="8" t="str">
        <v>MIS.PBKHAC</v>
      </c>
    </row>
  </sheetData>
  <mergeCells count="1">
    <mergeCell ref="A2:A3"/>
  </mergeCells>
  <dataValidations count="3">
    <dataValidation type="list" allowBlank="1" showInputMessage="1" showErrorMessage="1" sqref="E103:E107 E109:E111 E113:E121 E89:E90 E6:E81" xr:uid="{F6216ED5-9B5B-46B2-B6B0-B69A5FE42376}">
      <formula1>_xlfn.ANCHORARRAY($L$6)</formula1>
    </dataValidation>
    <dataValidation type="list" allowBlank="1" showInputMessage="1" showErrorMessage="1" sqref="E96" xr:uid="{B079D313-6D5B-4C82-B07A-8660CEE03C87}">
      <formula1>_xlfn.ANCHORARRAY($BR$6)</formula1>
    </dataValidation>
    <dataValidation type="list" allowBlank="1" showInputMessage="1" showErrorMessage="1" sqref="C101:C103 C105" xr:uid="{3028BCAD-883C-4ED8-BF49-53B2C969E551}">
      <formula1>_xlfn.ANCHORARRAY($I$6)</formula1>
    </dataValidation>
  </dataValidations>
  <hyperlinks>
    <hyperlink ref="A7" location="'Branch'!A1" display="Branch" xr:uid="{CFA95197-04A4-4500-B717-305B556D0FBB}"/>
    <hyperlink ref="A9" location="'Depot'!A1" display="Depot" xr:uid="{6BE0EA38-EB5F-479C-930D-0E8EB2A4F662}"/>
    <hyperlink ref="A11" location="'Fund center'!A1" display="Fund center" xr:uid="{6A20FD7B-9CF3-4B24-87FE-846EAEF80D02}"/>
    <hyperlink ref="A13" location="'Cost center'!A1" display="Cost center" xr:uid="{62CFB43F-22F7-4C7A-9EA3-52AB4293EE74}"/>
    <hyperlink ref="A15" location="'MIS code'!A1" display="MIS code" xr:uid="{65CBF5A6-BC43-47E7-B4D8-C99A076A846C}"/>
    <hyperlink ref="A17" location="'Commit'!A1" display="Commit" xr:uid="{3D80FC71-17CD-4050-8D16-AF183A310652}"/>
    <hyperlink ref="A19" location="'Asset'!A1" display="Asset" xr:uid="{4F0DCBD9-3609-4A60-A114-8C8AFCEE596E}"/>
    <hyperlink ref="A21" location="'Route'!A1" display="Route" xr:uid="{8B8D394E-9F17-4731-9015-59FF6FBD90E9}"/>
    <hyperlink ref="A23" location="'Statistic'!A1" display="Statistic" xr:uid="{FEA68CA9-8F10-4622-804F-0BE0526A0CAA}"/>
    <hyperlink ref="A25" location="'Financial'!A1" display="Financial" xr:uid="{DE0276BC-66F3-4ACF-8967-89A68EAEF218}"/>
    <hyperlink ref="A27" location="'Other'!A1" display="Other" xr:uid="{72F46F75-D1FA-4306-96F9-8B3AA9E572DE}"/>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8F4D-27C4-4915-8FD7-C9069A500D90}">
  <sheetPr codeName="Sheet9">
    <tabColor theme="4"/>
  </sheetPr>
  <dimension ref="A1:K107"/>
  <sheetViews>
    <sheetView showGridLines="0" workbookViewId="0">
      <pane xSplit="1" ySplit="5" topLeftCell="B16" activePane="bottomRight" state="frozen"/>
      <selection pane="bottomRight" activeCell="F13" sqref="C13:F14"/>
      <selection pane="bottomLeft" activeCell="A6" sqref="A6"/>
      <selection pane="topRight" activeCell="B1" sqref="B1"/>
    </sheetView>
  </sheetViews>
  <sheetFormatPr defaultColWidth="8.7109375" defaultRowHeight="12.95"/>
  <cols>
    <col min="1" max="1" width="30.5703125" style="2" customWidth="1"/>
    <col min="3" max="3" width="14.28515625" customWidth="1"/>
    <col min="4" max="4" width="60.28515625" customWidth="1"/>
    <col min="5" max="5" width="16" customWidth="1"/>
    <col min="6" max="6" width="18.5703125" customWidth="1"/>
    <col min="7" max="7" width="9.85546875" customWidth="1"/>
    <col min="8" max="8" width="8.7109375" customWidth="1"/>
    <col min="9" max="9" width="7.28515625" style="1" customWidth="1"/>
    <col min="10" max="11" width="6.7109375" style="1" customWidth="1"/>
    <col min="12" max="12" width="7.42578125" customWidth="1"/>
  </cols>
  <sheetData>
    <row r="1" spans="1:11">
      <c r="A1" s="6"/>
      <c r="B1" s="7"/>
      <c r="C1" s="7"/>
      <c r="D1" s="7"/>
      <c r="E1" s="7" t="s">
        <v>533</v>
      </c>
      <c r="F1" s="7"/>
      <c r="G1" s="7"/>
      <c r="H1" s="7"/>
      <c r="I1" s="8"/>
      <c r="J1" s="8"/>
      <c r="K1" s="8"/>
    </row>
    <row r="2" spans="1:11" ht="13.9" customHeight="1">
      <c r="A2" s="41" t="s">
        <v>0</v>
      </c>
      <c r="B2" s="7"/>
      <c r="C2" s="7" t="s">
        <v>534</v>
      </c>
      <c r="D2" s="7"/>
      <c r="E2" s="7" t="s">
        <v>535</v>
      </c>
      <c r="F2" s="7"/>
      <c r="G2" s="7"/>
      <c r="H2" s="7"/>
      <c r="I2" s="8"/>
      <c r="J2" s="8"/>
      <c r="K2" s="8"/>
    </row>
    <row r="3" spans="1:11" ht="13.9" customHeight="1">
      <c r="A3" s="42"/>
      <c r="B3" s="7"/>
      <c r="C3" s="7"/>
      <c r="D3" s="7"/>
      <c r="E3" s="7" t="s">
        <v>536</v>
      </c>
      <c r="F3" s="7"/>
      <c r="G3" s="7"/>
      <c r="H3" s="7"/>
      <c r="I3" s="8"/>
      <c r="J3" s="8"/>
      <c r="K3" s="8"/>
    </row>
    <row r="4" spans="1:11" ht="13.9" customHeight="1">
      <c r="A4" s="9" t="s">
        <v>2</v>
      </c>
      <c r="B4" s="7"/>
      <c r="C4" s="7"/>
      <c r="D4" s="7"/>
      <c r="E4" s="7" t="s">
        <v>537</v>
      </c>
      <c r="F4" s="7"/>
      <c r="G4" s="7"/>
      <c r="H4" s="7"/>
      <c r="I4" s="8">
        <f>MAX(_xlfn.ANCHORARRAY(I6))</f>
        <v>0</v>
      </c>
      <c r="J4" s="8">
        <f>MAX(_xlfn.ANCHORARRAY(J6))</f>
        <v>0</v>
      </c>
      <c r="K4" s="8"/>
    </row>
    <row r="5" spans="1:11">
      <c r="A5" s="9"/>
      <c r="B5" s="7"/>
      <c r="C5" s="7" t="s">
        <v>538</v>
      </c>
      <c r="D5" s="7" t="s">
        <v>539</v>
      </c>
      <c r="E5" s="7" t="s">
        <v>540</v>
      </c>
      <c r="F5" s="7" t="s">
        <v>306</v>
      </c>
      <c r="G5" s="7" t="s">
        <v>541</v>
      </c>
      <c r="H5" s="7" t="s">
        <v>5</v>
      </c>
      <c r="I5" s="8" t="s">
        <v>6</v>
      </c>
      <c r="J5" s="8" t="s">
        <v>7</v>
      </c>
      <c r="K5" s="8"/>
    </row>
    <row r="6" spans="1:11">
      <c r="A6" s="6"/>
      <c r="B6" s="7"/>
      <c r="C6" s="7" t="s">
        <v>542</v>
      </c>
      <c r="D6" s="7" t="s">
        <v>464</v>
      </c>
      <c r="E6" s="7" t="s">
        <v>533</v>
      </c>
      <c r="F6" s="7" t="s">
        <v>463</v>
      </c>
      <c r="G6" s="7" t="s">
        <v>543</v>
      </c>
      <c r="H6" s="7"/>
      <c r="I6" s="8" cm="1">
        <f t="array" ref="I6:I107">COUNTIFS(L_CI[CI code],L_CI[CI code])-1</f>
        <v>0</v>
      </c>
      <c r="J6" s="8" cm="1">
        <f t="array" ref="J6:J107">COUNTIFS(L_CI[CI code],L_CI[CI code]&amp;"?*")</f>
        <v>0</v>
      </c>
      <c r="K6" s="8" t="str" cm="1">
        <f t="array" ref="K6:K107">L_CI[CI code]</f>
        <v>RV01100</v>
      </c>
    </row>
    <row r="7" spans="1:11">
      <c r="A7" s="11" t="s">
        <v>10</v>
      </c>
      <c r="B7" s="7"/>
      <c r="C7" s="7" t="s">
        <v>544</v>
      </c>
      <c r="D7" s="7" t="s">
        <v>467</v>
      </c>
      <c r="E7" s="7" t="s">
        <v>533</v>
      </c>
      <c r="F7" s="7" t="s">
        <v>466</v>
      </c>
      <c r="G7" s="7" t="s">
        <v>543</v>
      </c>
      <c r="H7" s="7"/>
      <c r="I7" s="8">
        <v>0</v>
      </c>
      <c r="J7" s="8">
        <v>0</v>
      </c>
      <c r="K7" s="8" t="str">
        <v>RV01200</v>
      </c>
    </row>
    <row r="8" spans="1:11">
      <c r="A8" s="6"/>
      <c r="B8" s="7"/>
      <c r="C8" s="7" t="s">
        <v>545</v>
      </c>
      <c r="D8" s="7" t="s">
        <v>471</v>
      </c>
      <c r="E8" s="7" t="s">
        <v>533</v>
      </c>
      <c r="F8" s="7" t="s">
        <v>470</v>
      </c>
      <c r="G8" s="7" t="s">
        <v>543</v>
      </c>
      <c r="H8" s="7"/>
      <c r="I8" s="8">
        <v>0</v>
      </c>
      <c r="J8" s="8">
        <v>0</v>
      </c>
      <c r="K8" s="8" t="str">
        <v>RV02000</v>
      </c>
    </row>
    <row r="9" spans="1:11">
      <c r="A9" s="11" t="s">
        <v>15</v>
      </c>
      <c r="B9" s="7"/>
      <c r="C9" s="7" t="s">
        <v>546</v>
      </c>
      <c r="D9" s="7" t="s">
        <v>469</v>
      </c>
      <c r="E9" s="7" t="s">
        <v>533</v>
      </c>
      <c r="F9" s="7" t="s">
        <v>468</v>
      </c>
      <c r="G9" s="7" t="s">
        <v>543</v>
      </c>
      <c r="H9" s="7"/>
      <c r="I9" s="8">
        <v>0</v>
      </c>
      <c r="J9" s="8">
        <v>0</v>
      </c>
      <c r="K9" s="8" t="str">
        <v>RV01300</v>
      </c>
    </row>
    <row r="10" spans="1:11">
      <c r="A10" s="6"/>
      <c r="B10" s="7"/>
      <c r="C10" s="7" t="s">
        <v>547</v>
      </c>
      <c r="D10" s="7" t="s">
        <v>479</v>
      </c>
      <c r="E10" s="7" t="s">
        <v>533</v>
      </c>
      <c r="F10" s="7" t="s">
        <v>478</v>
      </c>
      <c r="G10" s="7" t="s">
        <v>543</v>
      </c>
      <c r="H10" s="7"/>
      <c r="I10" s="8">
        <v>0</v>
      </c>
      <c r="J10" s="8">
        <v>0</v>
      </c>
      <c r="K10" s="8" t="str">
        <v>RV03100</v>
      </c>
    </row>
    <row r="11" spans="1:11">
      <c r="A11" s="11" t="s">
        <v>20</v>
      </c>
      <c r="B11" s="7"/>
      <c r="C11" s="7" t="s">
        <v>548</v>
      </c>
      <c r="D11" s="7" t="s">
        <v>482</v>
      </c>
      <c r="E11" s="7" t="s">
        <v>533</v>
      </c>
      <c r="F11" s="7" t="s">
        <v>481</v>
      </c>
      <c r="G11" s="7" t="s">
        <v>543</v>
      </c>
      <c r="H11" s="7"/>
      <c r="I11" s="8">
        <v>0</v>
      </c>
      <c r="J11" s="8">
        <v>0</v>
      </c>
      <c r="K11" s="8" t="str">
        <v>RV03200</v>
      </c>
    </row>
    <row r="12" spans="1:11">
      <c r="A12" s="6"/>
      <c r="B12" s="7"/>
      <c r="C12" s="7" t="s">
        <v>549</v>
      </c>
      <c r="D12" s="7" t="s">
        <v>550</v>
      </c>
      <c r="E12" s="7" t="s">
        <v>535</v>
      </c>
      <c r="F12" s="7" t="s">
        <v>346</v>
      </c>
      <c r="G12" s="7"/>
      <c r="H12" s="7"/>
      <c r="I12" s="8">
        <v>0</v>
      </c>
      <c r="J12" s="8">
        <v>0</v>
      </c>
      <c r="K12" s="8" t="str">
        <v>OP01000</v>
      </c>
    </row>
    <row r="13" spans="1:11">
      <c r="A13" s="11" t="s">
        <v>21</v>
      </c>
      <c r="B13" s="7"/>
      <c r="C13" s="7" t="s">
        <v>551</v>
      </c>
      <c r="D13" s="7" t="s">
        <v>552</v>
      </c>
      <c r="E13" s="7" t="s">
        <v>537</v>
      </c>
      <c r="F13" s="7" t="s">
        <v>349</v>
      </c>
      <c r="G13" s="7"/>
      <c r="H13" s="7"/>
      <c r="I13" s="8">
        <v>0</v>
      </c>
      <c r="J13" s="8">
        <v>0</v>
      </c>
      <c r="K13" s="8" t="str">
        <v>EX01001</v>
      </c>
    </row>
    <row r="14" spans="1:11">
      <c r="A14" s="6"/>
      <c r="B14" s="7"/>
      <c r="C14" s="7" t="s">
        <v>553</v>
      </c>
      <c r="D14" s="7" t="s">
        <v>554</v>
      </c>
      <c r="E14" s="7" t="s">
        <v>537</v>
      </c>
      <c r="F14" s="7" t="s">
        <v>371</v>
      </c>
      <c r="G14" s="7"/>
      <c r="H14" s="7"/>
      <c r="I14" s="8">
        <v>0</v>
      </c>
      <c r="J14" s="8">
        <v>0</v>
      </c>
      <c r="K14" s="8" t="str">
        <v>EX01002</v>
      </c>
    </row>
    <row r="15" spans="1:11">
      <c r="A15" s="11" t="s">
        <v>22</v>
      </c>
      <c r="B15" s="7"/>
      <c r="C15" s="7" t="s">
        <v>555</v>
      </c>
      <c r="D15" s="7" t="s">
        <v>556</v>
      </c>
      <c r="E15" s="7" t="s">
        <v>535</v>
      </c>
      <c r="F15" s="7" t="s">
        <v>351</v>
      </c>
      <c r="G15" s="7"/>
      <c r="H15" s="7"/>
      <c r="I15" s="8">
        <v>0</v>
      </c>
      <c r="J15" s="8">
        <v>0</v>
      </c>
      <c r="K15" s="8" t="str">
        <v>OP02000</v>
      </c>
    </row>
    <row r="16" spans="1:11">
      <c r="A16" s="6"/>
      <c r="B16" s="7"/>
      <c r="C16" s="7" t="s">
        <v>557</v>
      </c>
      <c r="D16" s="7" t="s">
        <v>558</v>
      </c>
      <c r="E16" s="7" t="s">
        <v>537</v>
      </c>
      <c r="F16" s="7" t="s">
        <v>373</v>
      </c>
      <c r="G16" s="7"/>
      <c r="H16" s="7"/>
      <c r="I16" s="8">
        <v>0</v>
      </c>
      <c r="J16" s="8">
        <v>0</v>
      </c>
      <c r="K16" s="8" t="str">
        <v>EX02001</v>
      </c>
    </row>
    <row r="17" spans="1:11">
      <c r="A17" s="10" t="s">
        <v>23</v>
      </c>
      <c r="B17" s="7"/>
      <c r="C17" s="7" t="s">
        <v>559</v>
      </c>
      <c r="D17" s="7" t="s">
        <v>560</v>
      </c>
      <c r="E17" s="7" t="s">
        <v>535</v>
      </c>
      <c r="F17" s="7" t="s">
        <v>353</v>
      </c>
      <c r="G17" s="7"/>
      <c r="H17" s="7"/>
      <c r="I17" s="8">
        <v>0</v>
      </c>
      <c r="J17" s="8">
        <v>0</v>
      </c>
      <c r="K17" s="8" t="str">
        <v>OP03000</v>
      </c>
    </row>
    <row r="18" spans="1:11">
      <c r="A18" s="6"/>
      <c r="B18" s="7"/>
      <c r="C18" s="7" t="s">
        <v>561</v>
      </c>
      <c r="D18" s="7" t="s">
        <v>562</v>
      </c>
      <c r="E18" s="7" t="s">
        <v>535</v>
      </c>
      <c r="F18" s="7" t="s">
        <v>357</v>
      </c>
      <c r="G18" s="7"/>
      <c r="H18" s="7"/>
      <c r="I18" s="8">
        <v>0</v>
      </c>
      <c r="J18" s="8">
        <v>0</v>
      </c>
      <c r="K18" s="8" t="str">
        <v>OP04000</v>
      </c>
    </row>
    <row r="19" spans="1:11">
      <c r="A19" s="11" t="s">
        <v>24</v>
      </c>
      <c r="B19" s="7"/>
      <c r="C19" s="7" t="s">
        <v>563</v>
      </c>
      <c r="D19" s="7" t="s">
        <v>564</v>
      </c>
      <c r="E19" s="7" t="s">
        <v>537</v>
      </c>
      <c r="F19" s="7" t="s">
        <v>357</v>
      </c>
      <c r="G19" s="7"/>
      <c r="H19" s="7"/>
      <c r="I19" s="8">
        <v>0</v>
      </c>
      <c r="J19" s="8">
        <v>0</v>
      </c>
      <c r="K19" s="8" t="str">
        <v>EX04001</v>
      </c>
    </row>
    <row r="20" spans="1:11">
      <c r="A20" s="6"/>
      <c r="B20" s="7"/>
      <c r="C20" s="7" t="s">
        <v>565</v>
      </c>
      <c r="D20" s="7" t="s">
        <v>566</v>
      </c>
      <c r="E20" s="7" t="s">
        <v>537</v>
      </c>
      <c r="F20" s="7" t="s">
        <v>359</v>
      </c>
      <c r="G20" s="7"/>
      <c r="H20" s="7"/>
      <c r="I20" s="8">
        <v>0</v>
      </c>
      <c r="J20" s="8">
        <v>0</v>
      </c>
      <c r="K20" s="8" t="str">
        <v>EX04002</v>
      </c>
    </row>
    <row r="21" spans="1:11">
      <c r="A21" s="11" t="s">
        <v>25</v>
      </c>
      <c r="B21" s="7"/>
      <c r="C21" s="7" t="s">
        <v>567</v>
      </c>
      <c r="D21" s="7" t="s">
        <v>568</v>
      </c>
      <c r="E21" s="7" t="s">
        <v>537</v>
      </c>
      <c r="F21" s="7" t="s">
        <v>361</v>
      </c>
      <c r="G21" s="7"/>
      <c r="H21" s="7"/>
      <c r="I21" s="8">
        <v>0</v>
      </c>
      <c r="J21" s="8">
        <v>0</v>
      </c>
      <c r="K21" s="8" t="str">
        <v>EX04003</v>
      </c>
    </row>
    <row r="22" spans="1:11">
      <c r="A22" s="6"/>
      <c r="B22" s="7"/>
      <c r="C22" s="7" t="s">
        <v>569</v>
      </c>
      <c r="D22" s="7" t="s">
        <v>570</v>
      </c>
      <c r="E22" s="7" t="s">
        <v>537</v>
      </c>
      <c r="F22" s="7" t="s">
        <v>363</v>
      </c>
      <c r="G22" s="7"/>
      <c r="H22" s="7"/>
      <c r="I22" s="8">
        <v>0</v>
      </c>
      <c r="J22" s="8">
        <v>0</v>
      </c>
      <c r="K22" s="8" t="str">
        <v>EX04004</v>
      </c>
    </row>
    <row r="23" spans="1:11">
      <c r="A23" s="11" t="s">
        <v>26</v>
      </c>
      <c r="B23" s="7"/>
      <c r="C23" s="7" t="s">
        <v>571</v>
      </c>
      <c r="D23" s="7" t="s">
        <v>572</v>
      </c>
      <c r="E23" s="7" t="s">
        <v>537</v>
      </c>
      <c r="F23" s="7" t="s">
        <v>365</v>
      </c>
      <c r="G23" s="7"/>
      <c r="H23" s="7"/>
      <c r="I23" s="8">
        <v>0</v>
      </c>
      <c r="J23" s="8">
        <v>0</v>
      </c>
      <c r="K23" s="8" t="str">
        <v>EX04005</v>
      </c>
    </row>
    <row r="24" spans="1:11">
      <c r="A24" s="6"/>
      <c r="B24" s="7"/>
      <c r="C24" s="7" t="s">
        <v>573</v>
      </c>
      <c r="D24" s="7" t="s">
        <v>574</v>
      </c>
      <c r="E24" s="7" t="s">
        <v>535</v>
      </c>
      <c r="F24" s="7" t="s">
        <v>367</v>
      </c>
      <c r="G24" s="7"/>
      <c r="H24" s="7"/>
      <c r="I24" s="8">
        <v>0</v>
      </c>
      <c r="J24" s="8">
        <v>0</v>
      </c>
      <c r="K24" s="8" t="str">
        <v>OP07000</v>
      </c>
    </row>
    <row r="25" spans="1:11">
      <c r="A25" s="11" t="s">
        <v>27</v>
      </c>
      <c r="B25" s="7"/>
      <c r="C25" s="7" t="s">
        <v>575</v>
      </c>
      <c r="D25" s="7" t="s">
        <v>576</v>
      </c>
      <c r="E25" s="7" t="s">
        <v>535</v>
      </c>
      <c r="F25" s="7" t="s">
        <v>369</v>
      </c>
      <c r="G25" s="7"/>
      <c r="H25" s="7"/>
      <c r="I25" s="8">
        <v>0</v>
      </c>
      <c r="J25" s="8">
        <v>0</v>
      </c>
      <c r="K25" s="8" t="str">
        <v>OP05000</v>
      </c>
    </row>
    <row r="26" spans="1:11">
      <c r="A26" s="6"/>
      <c r="B26" s="7"/>
      <c r="C26" s="7" t="s">
        <v>577</v>
      </c>
      <c r="D26" s="7" t="s">
        <v>578</v>
      </c>
      <c r="E26" s="7" t="s">
        <v>535</v>
      </c>
      <c r="F26" s="7" t="s">
        <v>465</v>
      </c>
      <c r="G26" s="7"/>
      <c r="H26" s="7"/>
      <c r="I26" s="8">
        <v>0</v>
      </c>
      <c r="J26" s="8">
        <v>0</v>
      </c>
      <c r="K26" s="8" t="str">
        <v>OP08000</v>
      </c>
    </row>
    <row r="27" spans="1:11">
      <c r="A27" s="11" t="s">
        <v>28</v>
      </c>
      <c r="B27" s="7"/>
      <c r="C27" s="7" t="s">
        <v>579</v>
      </c>
      <c r="D27" s="7" t="s">
        <v>580</v>
      </c>
      <c r="E27" s="7" t="s">
        <v>537</v>
      </c>
      <c r="F27" s="7" t="s">
        <v>377</v>
      </c>
      <c r="G27" s="7"/>
      <c r="H27" s="7"/>
      <c r="I27" s="8">
        <v>0</v>
      </c>
      <c r="J27" s="8">
        <v>0</v>
      </c>
      <c r="K27" s="8" t="str">
        <v>EX08001</v>
      </c>
    </row>
    <row r="28" spans="1:11" ht="13.9" customHeight="1">
      <c r="A28" s="6"/>
      <c r="B28" s="7"/>
      <c r="C28" s="7" t="s">
        <v>581</v>
      </c>
      <c r="D28" s="7" t="s">
        <v>582</v>
      </c>
      <c r="E28" s="7" t="s">
        <v>537</v>
      </c>
      <c r="F28" s="7" t="s">
        <v>379</v>
      </c>
      <c r="G28" s="7"/>
      <c r="H28" s="7"/>
      <c r="I28" s="8">
        <v>0</v>
      </c>
      <c r="J28" s="8">
        <v>0</v>
      </c>
      <c r="K28" s="8" t="str">
        <v>EX08002</v>
      </c>
    </row>
    <row r="29" spans="1:11" ht="13.9" customHeight="1">
      <c r="A29" s="6"/>
      <c r="B29" s="7"/>
      <c r="C29" s="7" t="s">
        <v>583</v>
      </c>
      <c r="D29" s="7" t="s">
        <v>584</v>
      </c>
      <c r="E29" s="7" t="s">
        <v>535</v>
      </c>
      <c r="F29" s="7" t="s">
        <v>375</v>
      </c>
      <c r="G29" s="7"/>
      <c r="H29" s="7"/>
      <c r="I29" s="8">
        <v>0</v>
      </c>
      <c r="J29" s="8">
        <v>0</v>
      </c>
      <c r="K29" s="8" t="str">
        <v>OP09000</v>
      </c>
    </row>
    <row r="30" spans="1:11" ht="13.9" customHeight="1">
      <c r="A30" s="6"/>
      <c r="B30" s="7"/>
      <c r="C30" s="7" t="s">
        <v>585</v>
      </c>
      <c r="D30" s="7" t="s">
        <v>586</v>
      </c>
      <c r="E30" s="7" t="s">
        <v>535</v>
      </c>
      <c r="F30" s="7" t="s">
        <v>395</v>
      </c>
      <c r="G30" s="7"/>
      <c r="H30" s="7"/>
      <c r="I30" s="8">
        <v>0</v>
      </c>
      <c r="J30" s="8">
        <v>0</v>
      </c>
      <c r="K30" s="8" t="str">
        <v>OP41000</v>
      </c>
    </row>
    <row r="31" spans="1:11">
      <c r="A31" s="6"/>
      <c r="B31" s="7"/>
      <c r="C31" s="7" t="s">
        <v>587</v>
      </c>
      <c r="D31" s="7" t="s">
        <v>399</v>
      </c>
      <c r="E31" s="7" t="s">
        <v>535</v>
      </c>
      <c r="F31" s="7" t="s">
        <v>398</v>
      </c>
      <c r="G31" s="7"/>
      <c r="H31" s="7"/>
      <c r="I31" s="8">
        <v>0</v>
      </c>
      <c r="J31" s="8">
        <v>0</v>
      </c>
      <c r="K31" s="8" t="str">
        <v>OP11000</v>
      </c>
    </row>
    <row r="32" spans="1:11">
      <c r="A32" s="6"/>
      <c r="B32" s="7"/>
      <c r="C32" s="7" t="s">
        <v>588</v>
      </c>
      <c r="D32" s="7" t="s">
        <v>402</v>
      </c>
      <c r="E32" s="7" t="s">
        <v>535</v>
      </c>
      <c r="F32" s="7" t="s">
        <v>401</v>
      </c>
      <c r="G32" s="7"/>
      <c r="H32" s="7"/>
      <c r="I32" s="8">
        <v>0</v>
      </c>
      <c r="J32" s="8">
        <v>0</v>
      </c>
      <c r="K32" s="8" t="str">
        <v>OP33000</v>
      </c>
    </row>
    <row r="33" spans="1:11">
      <c r="A33" s="6"/>
      <c r="B33" s="7"/>
      <c r="C33" s="7" t="s">
        <v>589</v>
      </c>
      <c r="D33" s="7" t="s">
        <v>590</v>
      </c>
      <c r="E33" s="7" t="s">
        <v>535</v>
      </c>
      <c r="F33" s="7" t="s">
        <v>403</v>
      </c>
      <c r="G33" s="7"/>
      <c r="H33" s="7"/>
      <c r="I33" s="8">
        <v>0</v>
      </c>
      <c r="J33" s="8">
        <v>0</v>
      </c>
      <c r="K33" s="8" t="str">
        <v>OP12000</v>
      </c>
    </row>
    <row r="34" spans="1:11">
      <c r="A34" s="6"/>
      <c r="B34" s="7"/>
      <c r="C34" s="7" t="s">
        <v>591</v>
      </c>
      <c r="D34" s="7" t="s">
        <v>592</v>
      </c>
      <c r="E34" s="7" t="s">
        <v>535</v>
      </c>
      <c r="F34" s="7" t="s">
        <v>405</v>
      </c>
      <c r="G34" s="7"/>
      <c r="H34" s="7"/>
      <c r="I34" s="8">
        <v>0</v>
      </c>
      <c r="J34" s="8">
        <v>0</v>
      </c>
      <c r="K34" s="8" t="str">
        <v>OP13000</v>
      </c>
    </row>
    <row r="35" spans="1:11">
      <c r="A35" s="6"/>
      <c r="B35" s="7"/>
      <c r="C35" s="7" t="s">
        <v>593</v>
      </c>
      <c r="D35" s="7" t="s">
        <v>594</v>
      </c>
      <c r="E35" s="7" t="s">
        <v>535</v>
      </c>
      <c r="F35" s="7" t="s">
        <v>409</v>
      </c>
      <c r="G35" s="7"/>
      <c r="H35" s="7"/>
      <c r="I35" s="8">
        <v>0</v>
      </c>
      <c r="J35" s="8">
        <v>0</v>
      </c>
      <c r="K35" s="8" t="str">
        <v>OP15000</v>
      </c>
    </row>
    <row r="36" spans="1:11">
      <c r="A36" s="6"/>
      <c r="B36" s="7"/>
      <c r="C36" s="7" t="s">
        <v>595</v>
      </c>
      <c r="D36" s="7" t="s">
        <v>412</v>
      </c>
      <c r="E36" s="7" t="s">
        <v>535</v>
      </c>
      <c r="F36" s="7" t="s">
        <v>411</v>
      </c>
      <c r="G36" s="7"/>
      <c r="H36" s="7"/>
      <c r="I36" s="8">
        <v>0</v>
      </c>
      <c r="J36" s="8">
        <v>0</v>
      </c>
      <c r="K36" s="8" t="str">
        <v>OP16000</v>
      </c>
    </row>
    <row r="37" spans="1:11">
      <c r="A37" s="6"/>
      <c r="B37" s="7"/>
      <c r="C37" s="7" t="s">
        <v>596</v>
      </c>
      <c r="D37" s="7" t="s">
        <v>597</v>
      </c>
      <c r="E37" s="7" t="s">
        <v>535</v>
      </c>
      <c r="F37" s="7" t="s">
        <v>414</v>
      </c>
      <c r="G37" s="7"/>
      <c r="H37" s="7"/>
      <c r="I37" s="8">
        <v>0</v>
      </c>
      <c r="J37" s="8">
        <v>0</v>
      </c>
      <c r="K37" s="8" t="str">
        <v>OP17000</v>
      </c>
    </row>
    <row r="38" spans="1:11">
      <c r="A38" s="6"/>
      <c r="B38" s="7"/>
      <c r="C38" s="7" t="s">
        <v>598</v>
      </c>
      <c r="D38" s="7" t="s">
        <v>599</v>
      </c>
      <c r="E38" s="7" t="s">
        <v>535</v>
      </c>
      <c r="F38" s="7" t="s">
        <v>417</v>
      </c>
      <c r="G38" s="7"/>
      <c r="H38" s="7"/>
      <c r="I38" s="8">
        <v>0</v>
      </c>
      <c r="J38" s="8">
        <v>0</v>
      </c>
      <c r="K38" s="8" t="str">
        <v>OP18000</v>
      </c>
    </row>
    <row r="39" spans="1:11">
      <c r="A39" s="6"/>
      <c r="B39" s="7"/>
      <c r="C39" s="7" t="s">
        <v>600</v>
      </c>
      <c r="D39" s="7" t="s">
        <v>601</v>
      </c>
      <c r="E39" s="7" t="s">
        <v>535</v>
      </c>
      <c r="F39" s="7" t="s">
        <v>421</v>
      </c>
      <c r="G39" s="7"/>
      <c r="H39" s="7"/>
      <c r="I39" s="8">
        <v>0</v>
      </c>
      <c r="J39" s="8">
        <v>0</v>
      </c>
      <c r="K39" s="8" t="str">
        <v>OP20000</v>
      </c>
    </row>
    <row r="40" spans="1:11">
      <c r="A40" s="6"/>
      <c r="B40" s="7"/>
      <c r="C40" s="7" t="s">
        <v>602</v>
      </c>
      <c r="D40" s="7" t="s">
        <v>603</v>
      </c>
      <c r="E40" s="7" t="s">
        <v>535</v>
      </c>
      <c r="F40" s="7" t="s">
        <v>423</v>
      </c>
      <c r="G40" s="7"/>
      <c r="H40" s="7"/>
      <c r="I40" s="8">
        <v>0</v>
      </c>
      <c r="J40" s="8">
        <v>0</v>
      </c>
      <c r="K40" s="8" t="str">
        <v>OP44000</v>
      </c>
    </row>
    <row r="41" spans="1:11">
      <c r="A41" s="6"/>
      <c r="B41" s="7"/>
      <c r="C41" s="7" t="s">
        <v>604</v>
      </c>
      <c r="D41" s="7" t="s">
        <v>426</v>
      </c>
      <c r="E41" s="7" t="s">
        <v>537</v>
      </c>
      <c r="F41" s="7" t="s">
        <v>425</v>
      </c>
      <c r="G41" s="7"/>
      <c r="H41" s="7"/>
      <c r="I41" s="8">
        <v>0</v>
      </c>
      <c r="J41" s="8">
        <v>0</v>
      </c>
      <c r="K41" s="8" t="str">
        <v>EX21001</v>
      </c>
    </row>
    <row r="42" spans="1:11">
      <c r="A42" s="6"/>
      <c r="B42" s="7"/>
      <c r="C42" s="7" t="s">
        <v>605</v>
      </c>
      <c r="D42" s="7" t="s">
        <v>606</v>
      </c>
      <c r="E42" s="7" t="s">
        <v>535</v>
      </c>
      <c r="F42" s="7" t="s">
        <v>428</v>
      </c>
      <c r="G42" s="7"/>
      <c r="H42" s="7"/>
      <c r="I42" s="8">
        <v>0</v>
      </c>
      <c r="J42" s="8">
        <v>0</v>
      </c>
      <c r="K42" s="8" t="str">
        <v>OP21000</v>
      </c>
    </row>
    <row r="43" spans="1:11">
      <c r="A43" s="6"/>
      <c r="B43" s="7"/>
      <c r="C43" s="7" t="s">
        <v>607</v>
      </c>
      <c r="D43" s="7" t="s">
        <v>608</v>
      </c>
      <c r="E43" s="7" t="s">
        <v>535</v>
      </c>
      <c r="F43" s="7" t="s">
        <v>432</v>
      </c>
      <c r="G43" s="7"/>
      <c r="H43" s="7"/>
      <c r="I43" s="8">
        <v>0</v>
      </c>
      <c r="J43" s="8">
        <v>0</v>
      </c>
      <c r="K43" s="8" t="str">
        <v>OP22000</v>
      </c>
    </row>
    <row r="44" spans="1:11">
      <c r="A44" s="6"/>
      <c r="B44" s="7"/>
      <c r="C44" s="7" t="s">
        <v>609</v>
      </c>
      <c r="D44" s="7" t="s">
        <v>610</v>
      </c>
      <c r="E44" s="7" t="s">
        <v>535</v>
      </c>
      <c r="F44" s="7" t="s">
        <v>434</v>
      </c>
      <c r="G44" s="7"/>
      <c r="H44" s="7"/>
      <c r="I44" s="8">
        <v>0</v>
      </c>
      <c r="J44" s="8">
        <v>0</v>
      </c>
      <c r="K44" s="8" t="str">
        <v>OP42000</v>
      </c>
    </row>
    <row r="45" spans="1:11">
      <c r="A45" s="6"/>
      <c r="B45" s="7"/>
      <c r="C45" s="7" t="s">
        <v>611</v>
      </c>
      <c r="D45" s="7" t="s">
        <v>612</v>
      </c>
      <c r="E45" s="7" t="s">
        <v>535</v>
      </c>
      <c r="F45" s="7" t="s">
        <v>436</v>
      </c>
      <c r="G45" s="7"/>
      <c r="H45" s="7"/>
      <c r="I45" s="8">
        <v>0</v>
      </c>
      <c r="J45" s="8">
        <v>0</v>
      </c>
      <c r="K45" s="8" t="str">
        <v>OP31000</v>
      </c>
    </row>
    <row r="46" spans="1:11">
      <c r="A46" s="6"/>
      <c r="B46" s="7"/>
      <c r="C46" s="7" t="s">
        <v>613</v>
      </c>
      <c r="D46" s="7" t="s">
        <v>439</v>
      </c>
      <c r="E46" s="7" t="s">
        <v>535</v>
      </c>
      <c r="F46" s="7" t="s">
        <v>438</v>
      </c>
      <c r="G46" s="7"/>
      <c r="H46" s="7"/>
      <c r="I46" s="8">
        <v>0</v>
      </c>
      <c r="J46" s="8">
        <v>0</v>
      </c>
      <c r="K46" s="8" t="str">
        <v>OP23000</v>
      </c>
    </row>
    <row r="47" spans="1:11">
      <c r="A47" s="6"/>
      <c r="B47" s="7"/>
      <c r="C47" s="7" t="s">
        <v>614</v>
      </c>
      <c r="D47" s="7" t="s">
        <v>615</v>
      </c>
      <c r="E47" s="7" t="s">
        <v>537</v>
      </c>
      <c r="F47" s="7" t="s">
        <v>438</v>
      </c>
      <c r="G47" s="7"/>
      <c r="H47" s="7"/>
      <c r="I47" s="8">
        <v>0</v>
      </c>
      <c r="J47" s="8">
        <v>0</v>
      </c>
      <c r="K47" s="8" t="str">
        <v>EX23001</v>
      </c>
    </row>
    <row r="48" spans="1:11">
      <c r="A48" s="6"/>
      <c r="B48" s="7"/>
      <c r="C48" s="7" t="s">
        <v>616</v>
      </c>
      <c r="D48" s="7" t="s">
        <v>441</v>
      </c>
      <c r="E48" s="7" t="s">
        <v>535</v>
      </c>
      <c r="F48" s="7" t="s">
        <v>440</v>
      </c>
      <c r="G48" s="7"/>
      <c r="H48" s="7"/>
      <c r="I48" s="8">
        <v>0</v>
      </c>
      <c r="J48" s="8">
        <v>0</v>
      </c>
      <c r="K48" s="8" t="str">
        <v>OP24000</v>
      </c>
    </row>
    <row r="49" spans="1:11">
      <c r="A49" s="6"/>
      <c r="B49" s="7"/>
      <c r="C49" s="7" t="s">
        <v>617</v>
      </c>
      <c r="D49" s="7" t="s">
        <v>444</v>
      </c>
      <c r="E49" s="7" t="s">
        <v>535</v>
      </c>
      <c r="F49" s="7" t="s">
        <v>443</v>
      </c>
      <c r="G49" s="7"/>
      <c r="H49" s="7"/>
      <c r="I49" s="8">
        <v>0</v>
      </c>
      <c r="J49" s="8">
        <v>0</v>
      </c>
      <c r="K49" s="8" t="str">
        <v>OP25000</v>
      </c>
    </row>
    <row r="50" spans="1:11">
      <c r="A50" s="6"/>
      <c r="B50" s="7"/>
      <c r="C50" s="7" t="s">
        <v>618</v>
      </c>
      <c r="D50" s="7" t="s">
        <v>619</v>
      </c>
      <c r="E50" s="7" t="s">
        <v>535</v>
      </c>
      <c r="F50" s="7" t="s">
        <v>445</v>
      </c>
      <c r="G50" s="7"/>
      <c r="H50" s="7"/>
      <c r="I50" s="8">
        <v>0</v>
      </c>
      <c r="J50" s="8">
        <v>0</v>
      </c>
      <c r="K50" s="8" t="str">
        <v>OP06000</v>
      </c>
    </row>
    <row r="51" spans="1:11">
      <c r="A51" s="6"/>
      <c r="B51" s="7"/>
      <c r="C51" s="7" t="s">
        <v>620</v>
      </c>
      <c r="D51" s="7" t="s">
        <v>448</v>
      </c>
      <c r="E51" s="7" t="s">
        <v>535</v>
      </c>
      <c r="F51" s="7" t="s">
        <v>447</v>
      </c>
      <c r="G51" s="7"/>
      <c r="H51" s="7"/>
      <c r="I51" s="8">
        <v>0</v>
      </c>
      <c r="J51" s="8">
        <v>0</v>
      </c>
      <c r="K51" s="8" t="str">
        <v>OP10000</v>
      </c>
    </row>
    <row r="52" spans="1:11">
      <c r="A52" s="6"/>
      <c r="B52" s="7"/>
      <c r="C52" s="7" t="s">
        <v>621</v>
      </c>
      <c r="D52" s="7" t="s">
        <v>622</v>
      </c>
      <c r="E52" s="7" t="s">
        <v>537</v>
      </c>
      <c r="F52" s="7" t="s">
        <v>623</v>
      </c>
      <c r="G52" s="7"/>
      <c r="H52" s="7"/>
      <c r="I52" s="8">
        <v>0</v>
      </c>
      <c r="J52" s="8">
        <v>0</v>
      </c>
      <c r="K52" s="8" t="str">
        <v>EX46000</v>
      </c>
    </row>
    <row r="53" spans="1:11">
      <c r="A53" s="6"/>
      <c r="B53" s="7"/>
      <c r="C53" s="7" t="s">
        <v>624</v>
      </c>
      <c r="D53" s="7" t="s">
        <v>625</v>
      </c>
      <c r="E53" s="7" t="s">
        <v>535</v>
      </c>
      <c r="F53" s="7" t="s">
        <v>465</v>
      </c>
      <c r="G53" s="7"/>
      <c r="H53" s="7"/>
      <c r="I53" s="8">
        <v>0</v>
      </c>
      <c r="J53" s="8">
        <v>0</v>
      </c>
      <c r="K53" s="8" t="str">
        <v>OP26000</v>
      </c>
    </row>
    <row r="54" spans="1:11">
      <c r="A54" s="6"/>
      <c r="B54" s="7"/>
      <c r="C54" s="7" t="s">
        <v>626</v>
      </c>
      <c r="D54" s="7" t="s">
        <v>382</v>
      </c>
      <c r="E54" s="7" t="s">
        <v>537</v>
      </c>
      <c r="F54" s="7" t="s">
        <v>381</v>
      </c>
      <c r="G54" s="7"/>
      <c r="H54" s="7"/>
      <c r="I54" s="8">
        <v>0</v>
      </c>
      <c r="J54" s="8">
        <v>0</v>
      </c>
      <c r="K54" s="8" t="str">
        <v>EX26001</v>
      </c>
    </row>
    <row r="55" spans="1:11">
      <c r="A55" s="6"/>
      <c r="B55" s="7"/>
      <c r="C55" s="7" t="s">
        <v>627</v>
      </c>
      <c r="D55" s="7" t="s">
        <v>385</v>
      </c>
      <c r="E55" s="7" t="s">
        <v>537</v>
      </c>
      <c r="F55" s="7" t="s">
        <v>384</v>
      </c>
      <c r="G55" s="7"/>
      <c r="H55" s="7"/>
      <c r="I55" s="8">
        <v>0</v>
      </c>
      <c r="J55" s="8">
        <v>0</v>
      </c>
      <c r="K55" s="8" t="str">
        <v>EX26002</v>
      </c>
    </row>
    <row r="56" spans="1:11">
      <c r="A56" s="6"/>
      <c r="B56" s="7"/>
      <c r="C56" s="7" t="s">
        <v>628</v>
      </c>
      <c r="D56" s="7" t="s">
        <v>387</v>
      </c>
      <c r="E56" s="7" t="s">
        <v>537</v>
      </c>
      <c r="F56" s="7" t="s">
        <v>386</v>
      </c>
      <c r="G56" s="7"/>
      <c r="H56" s="7"/>
      <c r="I56" s="8">
        <v>0</v>
      </c>
      <c r="J56" s="8">
        <v>0</v>
      </c>
      <c r="K56" s="8" t="str">
        <v>EX26003</v>
      </c>
    </row>
    <row r="57" spans="1:11">
      <c r="A57" s="6"/>
      <c r="B57" s="7"/>
      <c r="C57" s="7" t="s">
        <v>629</v>
      </c>
      <c r="D57" s="7" t="s">
        <v>389</v>
      </c>
      <c r="E57" s="7" t="s">
        <v>537</v>
      </c>
      <c r="F57" s="7" t="s">
        <v>388</v>
      </c>
      <c r="G57" s="7"/>
      <c r="H57" s="7"/>
      <c r="I57" s="8">
        <v>0</v>
      </c>
      <c r="J57" s="8">
        <v>0</v>
      </c>
      <c r="K57" s="8" t="str">
        <v>EX26004</v>
      </c>
    </row>
    <row r="58" spans="1:11">
      <c r="A58" s="6"/>
      <c r="B58" s="7"/>
      <c r="C58" s="7" t="s">
        <v>630</v>
      </c>
      <c r="D58" s="7" t="s">
        <v>391</v>
      </c>
      <c r="E58" s="7" t="s">
        <v>537</v>
      </c>
      <c r="F58" s="7" t="s">
        <v>390</v>
      </c>
      <c r="G58" s="7"/>
      <c r="H58" s="7"/>
      <c r="I58" s="8">
        <v>0</v>
      </c>
      <c r="J58" s="8">
        <v>0</v>
      </c>
      <c r="K58" s="8" t="str">
        <v>EX26005</v>
      </c>
    </row>
    <row r="59" spans="1:11">
      <c r="A59" s="6"/>
      <c r="B59" s="7"/>
      <c r="C59" s="7" t="s">
        <v>631</v>
      </c>
      <c r="D59" s="7" t="s">
        <v>632</v>
      </c>
      <c r="E59" s="7" t="s">
        <v>537</v>
      </c>
      <c r="F59" s="7" t="s">
        <v>392</v>
      </c>
      <c r="G59" s="7"/>
      <c r="H59" s="7"/>
      <c r="I59" s="8">
        <v>0</v>
      </c>
      <c r="J59" s="8">
        <v>0</v>
      </c>
      <c r="K59" s="8" t="str">
        <v>EX26006</v>
      </c>
    </row>
    <row r="60" spans="1:11">
      <c r="A60" s="6"/>
      <c r="B60" s="7"/>
      <c r="C60" s="7" t="s">
        <v>633</v>
      </c>
      <c r="D60" s="7" t="s">
        <v>634</v>
      </c>
      <c r="E60" s="7" t="s">
        <v>535</v>
      </c>
      <c r="F60" s="7" t="s">
        <v>311</v>
      </c>
      <c r="G60" s="7"/>
      <c r="H60" s="7"/>
      <c r="I60" s="8">
        <v>0</v>
      </c>
      <c r="J60" s="8">
        <v>0</v>
      </c>
      <c r="K60" s="8" t="str">
        <v>OP27000</v>
      </c>
    </row>
    <row r="61" spans="1:11">
      <c r="A61" s="6"/>
      <c r="B61" s="7"/>
      <c r="C61" s="7" t="s">
        <v>635</v>
      </c>
      <c r="D61" s="7" t="s">
        <v>636</v>
      </c>
      <c r="E61" s="7" t="s">
        <v>537</v>
      </c>
      <c r="F61" s="7" t="s">
        <v>314</v>
      </c>
      <c r="G61" s="7"/>
      <c r="H61" s="7"/>
      <c r="I61" s="8">
        <v>0</v>
      </c>
      <c r="J61" s="8">
        <v>0</v>
      </c>
      <c r="K61" s="8" t="str">
        <v>EX23002</v>
      </c>
    </row>
    <row r="62" spans="1:11">
      <c r="A62" s="6"/>
      <c r="B62" s="7"/>
      <c r="C62" s="7" t="s">
        <v>637</v>
      </c>
      <c r="D62" s="7" t="s">
        <v>317</v>
      </c>
      <c r="E62" s="7" t="s">
        <v>535</v>
      </c>
      <c r="F62" s="7" t="s">
        <v>316</v>
      </c>
      <c r="G62" s="7"/>
      <c r="H62" s="7"/>
      <c r="I62" s="8">
        <v>0</v>
      </c>
      <c r="J62" s="8">
        <v>0</v>
      </c>
      <c r="K62" s="8" t="str">
        <v>OP28000</v>
      </c>
    </row>
    <row r="63" spans="1:11">
      <c r="A63" s="6"/>
      <c r="B63" s="7"/>
      <c r="C63" s="7" t="s">
        <v>638</v>
      </c>
      <c r="D63" s="7" t="s">
        <v>639</v>
      </c>
      <c r="E63" s="7" t="s">
        <v>535</v>
      </c>
      <c r="F63" s="7" t="s">
        <v>318</v>
      </c>
      <c r="G63" s="7"/>
      <c r="H63" s="7"/>
      <c r="I63" s="8">
        <v>0</v>
      </c>
      <c r="J63" s="8">
        <v>0</v>
      </c>
      <c r="K63" s="8" t="str">
        <v>OP29000</v>
      </c>
    </row>
    <row r="64" spans="1:11">
      <c r="A64" s="6"/>
      <c r="B64" s="7"/>
      <c r="C64" s="7" t="s">
        <v>640</v>
      </c>
      <c r="D64" s="7" t="s">
        <v>641</v>
      </c>
      <c r="E64" s="7" t="s">
        <v>535</v>
      </c>
      <c r="F64" s="7" t="s">
        <v>320</v>
      </c>
      <c r="G64" s="7"/>
      <c r="H64" s="7"/>
      <c r="I64" s="8">
        <v>0</v>
      </c>
      <c r="J64" s="8">
        <v>0</v>
      </c>
      <c r="K64" s="8" t="str">
        <v>OP30000</v>
      </c>
    </row>
    <row r="65" spans="1:11">
      <c r="A65" s="6"/>
      <c r="B65" s="7"/>
      <c r="C65" s="7" t="s">
        <v>642</v>
      </c>
      <c r="D65" s="7" t="s">
        <v>643</v>
      </c>
      <c r="E65" s="7" t="s">
        <v>535</v>
      </c>
      <c r="F65" s="7" t="s">
        <v>326</v>
      </c>
      <c r="G65" s="7"/>
      <c r="H65" s="7"/>
      <c r="I65" s="8">
        <v>0</v>
      </c>
      <c r="J65" s="8">
        <v>0</v>
      </c>
      <c r="K65" s="8" t="str">
        <v>OP32000</v>
      </c>
    </row>
    <row r="66" spans="1:11">
      <c r="A66" s="6"/>
      <c r="B66" s="7"/>
      <c r="C66" s="7" t="s">
        <v>644</v>
      </c>
      <c r="D66" s="7" t="s">
        <v>645</v>
      </c>
      <c r="E66" s="7" t="s">
        <v>535</v>
      </c>
      <c r="F66" s="7" t="s">
        <v>324</v>
      </c>
      <c r="G66" s="7"/>
      <c r="H66" s="7"/>
      <c r="I66" s="8">
        <v>0</v>
      </c>
      <c r="J66" s="8">
        <v>0</v>
      </c>
      <c r="K66" s="8" t="str">
        <v>OP43000</v>
      </c>
    </row>
    <row r="67" spans="1:11">
      <c r="A67" s="6"/>
      <c r="B67" s="7"/>
      <c r="C67" s="7" t="s">
        <v>646</v>
      </c>
      <c r="D67" s="7" t="s">
        <v>647</v>
      </c>
      <c r="E67" s="7" t="s">
        <v>535</v>
      </c>
      <c r="F67" s="7" t="s">
        <v>328</v>
      </c>
      <c r="G67" s="7"/>
      <c r="H67" s="7"/>
      <c r="I67" s="8">
        <v>0</v>
      </c>
      <c r="J67" s="8">
        <v>0</v>
      </c>
      <c r="K67" s="8" t="str">
        <v>OP34000</v>
      </c>
    </row>
    <row r="68" spans="1:11">
      <c r="A68" s="6"/>
      <c r="B68" s="7"/>
      <c r="C68" s="7" t="s">
        <v>648</v>
      </c>
      <c r="D68" s="7" t="s">
        <v>331</v>
      </c>
      <c r="E68" s="7" t="s">
        <v>535</v>
      </c>
      <c r="F68" s="7" t="s">
        <v>330</v>
      </c>
      <c r="G68" s="7"/>
      <c r="H68" s="7"/>
      <c r="I68" s="8">
        <v>0</v>
      </c>
      <c r="J68" s="8">
        <v>0</v>
      </c>
      <c r="K68" s="8" t="str">
        <v>OP35000</v>
      </c>
    </row>
    <row r="69" spans="1:11">
      <c r="A69" s="6"/>
      <c r="B69" s="7"/>
      <c r="C69" s="7" t="s">
        <v>649</v>
      </c>
      <c r="D69" s="7" t="s">
        <v>333</v>
      </c>
      <c r="E69" s="7" t="s">
        <v>535</v>
      </c>
      <c r="F69" s="7" t="s">
        <v>332</v>
      </c>
      <c r="G69" s="7"/>
      <c r="H69" s="7"/>
      <c r="I69" s="8">
        <v>0</v>
      </c>
      <c r="J69" s="8">
        <v>0</v>
      </c>
      <c r="K69" s="8" t="str">
        <v>OP36000</v>
      </c>
    </row>
    <row r="70" spans="1:11">
      <c r="A70" s="6"/>
      <c r="B70" s="7"/>
      <c r="C70" s="7" t="s">
        <v>650</v>
      </c>
      <c r="D70" s="7" t="s">
        <v>335</v>
      </c>
      <c r="E70" s="7" t="s">
        <v>535</v>
      </c>
      <c r="F70" s="7" t="s">
        <v>334</v>
      </c>
      <c r="G70" s="7"/>
      <c r="H70" s="7"/>
      <c r="I70" s="8">
        <v>0</v>
      </c>
      <c r="J70" s="8">
        <v>0</v>
      </c>
      <c r="K70" s="8" t="str">
        <v>OP37000</v>
      </c>
    </row>
    <row r="71" spans="1:11">
      <c r="A71" s="6"/>
      <c r="B71" s="7"/>
      <c r="C71" s="7" t="s">
        <v>651</v>
      </c>
      <c r="D71" s="7" t="s">
        <v>337</v>
      </c>
      <c r="E71" s="7" t="s">
        <v>535</v>
      </c>
      <c r="F71" s="7" t="s">
        <v>336</v>
      </c>
      <c r="G71" s="7"/>
      <c r="H71" s="7"/>
      <c r="I71" s="8">
        <v>0</v>
      </c>
      <c r="J71" s="8">
        <v>0</v>
      </c>
      <c r="K71" s="8" t="str">
        <v>OP38000</v>
      </c>
    </row>
    <row r="72" spans="1:11">
      <c r="A72" s="6"/>
      <c r="B72" s="7"/>
      <c r="C72" s="7" t="s">
        <v>652</v>
      </c>
      <c r="D72" s="7" t="s">
        <v>653</v>
      </c>
      <c r="E72" s="7" t="s">
        <v>537</v>
      </c>
      <c r="F72" s="7" t="s">
        <v>338</v>
      </c>
      <c r="G72" s="7"/>
      <c r="H72" s="7"/>
      <c r="I72" s="8">
        <v>0</v>
      </c>
      <c r="J72" s="8">
        <v>0</v>
      </c>
      <c r="K72" s="8" t="str">
        <v>EX47000</v>
      </c>
    </row>
    <row r="73" spans="1:11">
      <c r="A73" s="6"/>
      <c r="B73" s="7"/>
      <c r="C73" s="7" t="s">
        <v>654</v>
      </c>
      <c r="D73" s="7" t="s">
        <v>494</v>
      </c>
      <c r="E73" s="7" t="s">
        <v>537</v>
      </c>
      <c r="F73" s="7" t="s">
        <v>493</v>
      </c>
      <c r="G73" s="7" t="s">
        <v>655</v>
      </c>
      <c r="H73" s="7"/>
      <c r="I73" s="8">
        <v>0</v>
      </c>
      <c r="J73" s="8">
        <v>0</v>
      </c>
      <c r="K73" s="8" t="str">
        <v>RV09000</v>
      </c>
    </row>
    <row r="74" spans="1:11">
      <c r="A74" s="6"/>
      <c r="B74" s="7"/>
      <c r="C74" s="7" t="s">
        <v>656</v>
      </c>
      <c r="D74" s="7" t="s">
        <v>344</v>
      </c>
      <c r="E74" s="7" t="s">
        <v>537</v>
      </c>
      <c r="F74" s="7" t="s">
        <v>343</v>
      </c>
      <c r="G74" s="7" t="s">
        <v>657</v>
      </c>
      <c r="H74" s="7"/>
      <c r="I74" s="8">
        <v>0</v>
      </c>
      <c r="J74" s="8">
        <v>0</v>
      </c>
      <c r="K74" s="8" t="str">
        <v>EX09000</v>
      </c>
    </row>
    <row r="75" spans="1:11">
      <c r="A75" s="6"/>
      <c r="B75" s="7"/>
      <c r="C75" s="7" t="s">
        <v>658</v>
      </c>
      <c r="D75" s="7" t="s">
        <v>496</v>
      </c>
      <c r="E75" s="7" t="s">
        <v>537</v>
      </c>
      <c r="F75" s="7" t="s">
        <v>495</v>
      </c>
      <c r="G75" s="7" t="s">
        <v>659</v>
      </c>
      <c r="H75" s="7"/>
      <c r="I75" s="8">
        <v>0</v>
      </c>
      <c r="J75" s="8">
        <v>0</v>
      </c>
      <c r="K75" s="8" t="str">
        <v>RV08000</v>
      </c>
    </row>
    <row r="76" spans="1:11">
      <c r="A76" s="6"/>
      <c r="B76" s="7"/>
      <c r="C76" s="7" t="s">
        <v>660</v>
      </c>
      <c r="D76" s="7" t="s">
        <v>661</v>
      </c>
      <c r="E76" s="7" t="s">
        <v>535</v>
      </c>
      <c r="F76" s="7" t="s">
        <v>393</v>
      </c>
      <c r="G76" s="7" t="s">
        <v>662</v>
      </c>
      <c r="H76" s="7"/>
      <c r="I76" s="8">
        <v>0</v>
      </c>
      <c r="J76" s="8">
        <v>0</v>
      </c>
      <c r="K76" s="8" t="str">
        <v>OP39000</v>
      </c>
    </row>
    <row r="77" spans="1:11">
      <c r="A77" s="6"/>
      <c r="B77" s="7"/>
      <c r="C77" s="7" t="s">
        <v>663</v>
      </c>
      <c r="D77" s="7" t="s">
        <v>664</v>
      </c>
      <c r="E77" s="7" t="s">
        <v>535</v>
      </c>
      <c r="F77" s="7" t="s">
        <v>497</v>
      </c>
      <c r="G77" s="7"/>
      <c r="H77" s="7"/>
      <c r="I77" s="8">
        <v>0</v>
      </c>
      <c r="J77" s="8">
        <v>0</v>
      </c>
      <c r="K77" s="8" t="str">
        <v>CP03000</v>
      </c>
    </row>
    <row r="78" spans="1:11">
      <c r="A78" s="6"/>
      <c r="B78" s="7"/>
      <c r="C78" s="7" t="s">
        <v>665</v>
      </c>
      <c r="D78" s="7" t="s">
        <v>666</v>
      </c>
      <c r="E78" s="7" t="s">
        <v>535</v>
      </c>
      <c r="F78" s="7" t="s">
        <v>503</v>
      </c>
      <c r="G78" s="7"/>
      <c r="H78" s="7"/>
      <c r="I78" s="8">
        <v>0</v>
      </c>
      <c r="J78" s="8">
        <v>0</v>
      </c>
      <c r="K78" s="8" t="str">
        <v>CP02000</v>
      </c>
    </row>
    <row r="79" spans="1:11">
      <c r="A79" s="6"/>
      <c r="B79" s="7"/>
      <c r="C79" s="7" t="s">
        <v>667</v>
      </c>
      <c r="D79" s="7" t="s">
        <v>668</v>
      </c>
      <c r="E79" s="7" t="s">
        <v>537</v>
      </c>
      <c r="F79" s="7" t="s">
        <v>309</v>
      </c>
      <c r="G79" s="7"/>
      <c r="H79" s="7"/>
      <c r="I79" s="8">
        <v>0</v>
      </c>
      <c r="J79" s="8">
        <v>0</v>
      </c>
      <c r="K79" s="8" t="str">
        <v>EX09001</v>
      </c>
    </row>
    <row r="80" spans="1:11">
      <c r="A80" s="6"/>
      <c r="B80" s="7"/>
      <c r="C80" s="7" t="s">
        <v>669</v>
      </c>
      <c r="D80" s="7" t="s">
        <v>670</v>
      </c>
      <c r="E80" s="7" t="s">
        <v>535</v>
      </c>
      <c r="F80" s="7" t="s">
        <v>465</v>
      </c>
      <c r="G80" s="7"/>
      <c r="H80" s="7"/>
      <c r="I80" s="8">
        <v>0</v>
      </c>
      <c r="J80" s="8">
        <v>0</v>
      </c>
      <c r="K80" s="8" t="str">
        <v>CP01000</v>
      </c>
    </row>
    <row r="81" spans="1:11">
      <c r="A81" s="6"/>
      <c r="B81" s="7"/>
      <c r="C81" s="7" t="s">
        <v>671</v>
      </c>
      <c r="D81" s="7" t="s">
        <v>672</v>
      </c>
      <c r="E81" s="7" t="s">
        <v>535</v>
      </c>
      <c r="F81" s="7" t="s">
        <v>465</v>
      </c>
      <c r="G81" s="7"/>
      <c r="H81" s="7"/>
      <c r="I81" s="8">
        <v>0</v>
      </c>
      <c r="J81" s="8">
        <v>0</v>
      </c>
      <c r="K81" s="8" t="str">
        <v>CP04000</v>
      </c>
    </row>
    <row r="82" spans="1:11">
      <c r="A82" s="6"/>
      <c r="B82" s="7"/>
      <c r="C82" s="7" t="s">
        <v>673</v>
      </c>
      <c r="D82" s="7" t="s">
        <v>674</v>
      </c>
      <c r="E82" s="7" t="s">
        <v>535</v>
      </c>
      <c r="F82" s="7" t="s">
        <v>465</v>
      </c>
      <c r="G82" s="7"/>
      <c r="H82" s="7"/>
      <c r="I82" s="8">
        <v>0</v>
      </c>
      <c r="J82" s="8">
        <v>0</v>
      </c>
      <c r="K82" s="8" t="str">
        <v>CP05000</v>
      </c>
    </row>
    <row r="83" spans="1:11">
      <c r="A83" s="6"/>
      <c r="B83" s="7"/>
      <c r="C83" s="7" t="s">
        <v>675</v>
      </c>
      <c r="D83" s="7" t="s">
        <v>676</v>
      </c>
      <c r="E83" s="7" t="s">
        <v>535</v>
      </c>
      <c r="F83" s="7" t="s">
        <v>465</v>
      </c>
      <c r="G83" s="7"/>
      <c r="H83" s="7"/>
      <c r="I83" s="8">
        <v>0</v>
      </c>
      <c r="J83" s="8">
        <v>0</v>
      </c>
      <c r="K83" s="8" t="str">
        <v>OP14000</v>
      </c>
    </row>
    <row r="84" spans="1:11">
      <c r="A84" s="6"/>
      <c r="B84" s="7"/>
      <c r="C84" s="7" t="s">
        <v>677</v>
      </c>
      <c r="D84" s="7" t="s">
        <v>678</v>
      </c>
      <c r="E84" s="7" t="s">
        <v>535</v>
      </c>
      <c r="F84" s="7" t="s">
        <v>465</v>
      </c>
      <c r="G84" s="7"/>
      <c r="H84" s="7"/>
      <c r="I84" s="8">
        <v>0</v>
      </c>
      <c r="J84" s="8">
        <v>0</v>
      </c>
      <c r="K84" s="8" t="str">
        <v>OP19000</v>
      </c>
    </row>
    <row r="85" spans="1:11">
      <c r="A85" s="6"/>
      <c r="B85" s="7"/>
      <c r="C85" s="7" t="s">
        <v>679</v>
      </c>
      <c r="D85" s="7" t="s">
        <v>680</v>
      </c>
      <c r="E85" s="7"/>
      <c r="F85" s="7"/>
      <c r="G85" s="7" t="s">
        <v>137</v>
      </c>
      <c r="H85" s="7"/>
      <c r="I85" s="8">
        <v>0</v>
      </c>
      <c r="J85" s="8">
        <v>0</v>
      </c>
      <c r="K85" s="8" t="str">
        <v>Z000999</v>
      </c>
    </row>
    <row r="86" spans="1:11">
      <c r="A86" s="6"/>
      <c r="B86" s="7"/>
      <c r="C86" s="7" t="s">
        <v>681</v>
      </c>
      <c r="D86" s="7" t="s">
        <v>682</v>
      </c>
      <c r="E86" s="7" t="s">
        <v>537</v>
      </c>
      <c r="F86" s="7" t="s">
        <v>453</v>
      </c>
      <c r="G86" s="7" t="s">
        <v>137</v>
      </c>
      <c r="H86" s="7"/>
      <c r="I86" s="8">
        <v>0</v>
      </c>
      <c r="J86" s="8">
        <v>0</v>
      </c>
      <c r="K86" s="8" t="str">
        <v>EX23003</v>
      </c>
    </row>
    <row r="87" spans="1:11">
      <c r="A87" s="6"/>
      <c r="B87" s="7"/>
      <c r="C87" s="7" t="s">
        <v>683</v>
      </c>
      <c r="D87" s="7" t="s">
        <v>684</v>
      </c>
      <c r="E87" s="7" t="s">
        <v>537</v>
      </c>
      <c r="F87" s="7" t="s">
        <v>451</v>
      </c>
      <c r="G87" s="7" t="s">
        <v>137</v>
      </c>
      <c r="H87" s="7"/>
      <c r="I87" s="8">
        <v>0</v>
      </c>
      <c r="J87" s="8">
        <v>0</v>
      </c>
      <c r="K87" s="8" t="str">
        <v>EX12000</v>
      </c>
    </row>
    <row r="88" spans="1:11">
      <c r="A88" s="6"/>
      <c r="B88" s="7"/>
      <c r="C88" s="7" t="s">
        <v>685</v>
      </c>
      <c r="D88" s="7" t="s">
        <v>686</v>
      </c>
      <c r="E88" s="7" t="s">
        <v>537</v>
      </c>
      <c r="F88" s="7" t="s">
        <v>454</v>
      </c>
      <c r="G88" s="7" t="s">
        <v>137</v>
      </c>
      <c r="H88" s="7"/>
      <c r="I88" s="8">
        <v>0</v>
      </c>
      <c r="J88" s="8">
        <v>0</v>
      </c>
      <c r="K88" s="8" t="str">
        <v>EX20000</v>
      </c>
    </row>
    <row r="89" spans="1:11">
      <c r="A89" s="6"/>
      <c r="B89" s="7"/>
      <c r="C89" s="7" t="s">
        <v>687</v>
      </c>
      <c r="D89" s="7" t="s">
        <v>688</v>
      </c>
      <c r="E89" s="7" t="s">
        <v>537</v>
      </c>
      <c r="F89" s="7" t="s">
        <v>455</v>
      </c>
      <c r="G89" s="7" t="s">
        <v>137</v>
      </c>
      <c r="H89" s="7"/>
      <c r="I89" s="8">
        <v>0</v>
      </c>
      <c r="J89" s="8">
        <v>0</v>
      </c>
      <c r="K89" s="8" t="str">
        <v>EX42000</v>
      </c>
    </row>
    <row r="90" spans="1:11">
      <c r="A90" s="6"/>
      <c r="B90" s="7"/>
      <c r="C90" s="7" t="s">
        <v>689</v>
      </c>
      <c r="D90" s="7" t="s">
        <v>690</v>
      </c>
      <c r="E90" s="7" t="s">
        <v>537</v>
      </c>
      <c r="F90" s="7" t="s">
        <v>455</v>
      </c>
      <c r="G90" s="7" t="s">
        <v>137</v>
      </c>
      <c r="H90" s="7"/>
      <c r="I90" s="8">
        <v>0</v>
      </c>
      <c r="J90" s="8">
        <v>0</v>
      </c>
      <c r="K90" s="8" t="str">
        <v>EX31000</v>
      </c>
    </row>
    <row r="91" spans="1:11">
      <c r="A91" s="6"/>
      <c r="B91" s="7"/>
      <c r="C91" s="7" t="s">
        <v>691</v>
      </c>
      <c r="D91" s="7" t="s">
        <v>692</v>
      </c>
      <c r="E91" s="7" t="s">
        <v>537</v>
      </c>
      <c r="F91" s="7" t="s">
        <v>457</v>
      </c>
      <c r="G91" s="7" t="s">
        <v>137</v>
      </c>
      <c r="H91" s="7"/>
      <c r="I91" s="8">
        <v>0</v>
      </c>
      <c r="J91" s="8">
        <v>0</v>
      </c>
      <c r="K91" s="8" t="str">
        <v>EX10000</v>
      </c>
    </row>
    <row r="92" spans="1:11">
      <c r="A92" s="6"/>
      <c r="B92" s="7"/>
      <c r="C92" s="7" t="s">
        <v>693</v>
      </c>
      <c r="D92" s="7" t="s">
        <v>694</v>
      </c>
      <c r="E92" s="7" t="s">
        <v>537</v>
      </c>
      <c r="F92" s="7" t="s">
        <v>459</v>
      </c>
      <c r="G92" s="7" t="s">
        <v>137</v>
      </c>
      <c r="H92" s="7"/>
      <c r="I92" s="8">
        <v>0</v>
      </c>
      <c r="J92" s="8">
        <v>0</v>
      </c>
      <c r="K92" s="8" t="str">
        <v>EX33000</v>
      </c>
    </row>
    <row r="93" spans="1:11">
      <c r="A93" s="6"/>
      <c r="B93" s="7"/>
      <c r="C93" s="7" t="s">
        <v>695</v>
      </c>
      <c r="D93" s="7" t="s">
        <v>696</v>
      </c>
      <c r="E93" s="7" t="s">
        <v>537</v>
      </c>
      <c r="F93" s="7" t="s">
        <v>457</v>
      </c>
      <c r="G93" s="7" t="s">
        <v>137</v>
      </c>
      <c r="H93" s="7"/>
      <c r="I93" s="8">
        <v>0</v>
      </c>
      <c r="J93" s="8">
        <v>0</v>
      </c>
      <c r="K93" s="8" t="str">
        <v>EX11000</v>
      </c>
    </row>
    <row r="94" spans="1:11">
      <c r="A94" s="6"/>
      <c r="B94" s="7"/>
      <c r="C94" s="7" t="s">
        <v>697</v>
      </c>
      <c r="D94" s="7" t="s">
        <v>698</v>
      </c>
      <c r="E94" s="7" t="s">
        <v>537</v>
      </c>
      <c r="F94" s="7" t="s">
        <v>460</v>
      </c>
      <c r="G94" s="7" t="s">
        <v>137</v>
      </c>
      <c r="H94" s="7"/>
      <c r="I94" s="8">
        <v>0</v>
      </c>
      <c r="J94" s="8">
        <v>0</v>
      </c>
      <c r="K94" s="8" t="str">
        <v>EX06000</v>
      </c>
    </row>
    <row r="95" spans="1:11">
      <c r="A95" s="6"/>
      <c r="B95" s="7"/>
      <c r="C95" s="7" t="s">
        <v>699</v>
      </c>
      <c r="D95" s="7" t="s">
        <v>700</v>
      </c>
      <c r="E95" s="7" t="s">
        <v>537</v>
      </c>
      <c r="F95" s="7" t="s">
        <v>461</v>
      </c>
      <c r="G95" s="7" t="s">
        <v>137</v>
      </c>
      <c r="H95" s="7"/>
      <c r="I95" s="8">
        <v>0</v>
      </c>
      <c r="J95" s="8">
        <v>0</v>
      </c>
      <c r="K95" s="8" t="str">
        <v>EX21000</v>
      </c>
    </row>
    <row r="96" spans="1:11">
      <c r="A96" s="6"/>
      <c r="B96" s="7"/>
      <c r="C96" s="7" t="s">
        <v>701</v>
      </c>
      <c r="D96" s="7" t="s">
        <v>484</v>
      </c>
      <c r="E96" s="7" t="s">
        <v>533</v>
      </c>
      <c r="F96" s="7" t="s">
        <v>483</v>
      </c>
      <c r="G96" s="7" t="s">
        <v>543</v>
      </c>
      <c r="H96" s="7"/>
      <c r="I96" s="8">
        <v>0</v>
      </c>
      <c r="J96" s="8">
        <v>0</v>
      </c>
      <c r="K96" s="8" t="str">
        <v>RV04100</v>
      </c>
    </row>
    <row r="97" spans="1:11">
      <c r="A97" s="6"/>
      <c r="B97" s="7"/>
      <c r="C97" s="7" t="s">
        <v>702</v>
      </c>
      <c r="D97" s="7" t="s">
        <v>486</v>
      </c>
      <c r="E97" s="7" t="s">
        <v>533</v>
      </c>
      <c r="F97" s="7" t="s">
        <v>485</v>
      </c>
      <c r="G97" s="7" t="s">
        <v>543</v>
      </c>
      <c r="H97" s="7"/>
      <c r="I97" s="8">
        <v>0</v>
      </c>
      <c r="J97" s="8">
        <v>0</v>
      </c>
      <c r="K97" s="8" t="str">
        <v>RV04200</v>
      </c>
    </row>
    <row r="98" spans="1:11">
      <c r="A98" s="6"/>
      <c r="B98" s="7"/>
      <c r="C98" s="7" t="s">
        <v>703</v>
      </c>
      <c r="D98" s="7" t="s">
        <v>488</v>
      </c>
      <c r="E98" s="7" t="s">
        <v>533</v>
      </c>
      <c r="F98" s="7" t="s">
        <v>487</v>
      </c>
      <c r="G98" s="7" t="s">
        <v>543</v>
      </c>
      <c r="H98" s="7"/>
      <c r="I98" s="8">
        <v>0</v>
      </c>
      <c r="J98" s="8">
        <v>0</v>
      </c>
      <c r="K98" s="8" t="str">
        <v>RV04300</v>
      </c>
    </row>
    <row r="99" spans="1:11">
      <c r="A99" s="6"/>
      <c r="B99" s="7"/>
      <c r="C99" s="7" t="s">
        <v>704</v>
      </c>
      <c r="D99" s="7" t="s">
        <v>705</v>
      </c>
      <c r="E99" s="7" t="s">
        <v>533</v>
      </c>
      <c r="F99" s="7" t="s">
        <v>491</v>
      </c>
      <c r="G99" s="7" t="s">
        <v>543</v>
      </c>
      <c r="H99" s="7"/>
      <c r="I99" s="8">
        <v>0</v>
      </c>
      <c r="J99" s="8">
        <v>0</v>
      </c>
      <c r="K99" s="8" t="str">
        <v>RV05100</v>
      </c>
    </row>
    <row r="100" spans="1:11">
      <c r="A100" s="6"/>
      <c r="B100" s="7"/>
      <c r="C100" s="7" t="s">
        <v>706</v>
      </c>
      <c r="D100" s="7" t="s">
        <v>707</v>
      </c>
      <c r="E100" s="7" t="s">
        <v>537</v>
      </c>
      <c r="F100" s="7" t="s">
        <v>379</v>
      </c>
      <c r="G100" s="7"/>
      <c r="H100" s="7"/>
      <c r="I100" s="8">
        <v>0</v>
      </c>
      <c r="J100" s="8">
        <v>0</v>
      </c>
      <c r="K100" s="8" t="str">
        <v>OP09001</v>
      </c>
    </row>
    <row r="101" spans="1:11">
      <c r="A101" s="6"/>
      <c r="B101" s="7"/>
      <c r="C101" s="7" t="s">
        <v>708</v>
      </c>
      <c r="D101" s="7" t="s">
        <v>473</v>
      </c>
      <c r="E101" s="7" t="s">
        <v>533</v>
      </c>
      <c r="F101" s="7" t="s">
        <v>472</v>
      </c>
      <c r="G101" s="7" t="s">
        <v>543</v>
      </c>
      <c r="H101" s="7"/>
      <c r="I101" s="8">
        <v>0</v>
      </c>
      <c r="J101" s="8">
        <v>0</v>
      </c>
      <c r="K101" s="8" t="str">
        <v>RV02100</v>
      </c>
    </row>
    <row r="102" spans="1:11">
      <c r="A102" s="6"/>
      <c r="B102" s="7"/>
      <c r="C102" s="7" t="s">
        <v>709</v>
      </c>
      <c r="D102" s="7" t="s">
        <v>475</v>
      </c>
      <c r="E102" s="7" t="s">
        <v>533</v>
      </c>
      <c r="F102" s="7" t="s">
        <v>474</v>
      </c>
      <c r="G102" s="7" t="s">
        <v>543</v>
      </c>
      <c r="H102" s="7"/>
      <c r="I102" s="8">
        <v>0</v>
      </c>
      <c r="J102" s="8">
        <v>0</v>
      </c>
      <c r="K102" s="8" t="str">
        <v>RV02200</v>
      </c>
    </row>
    <row r="103" spans="1:11">
      <c r="A103" s="6"/>
      <c r="B103" s="7"/>
      <c r="C103" s="7" t="s">
        <v>710</v>
      </c>
      <c r="D103" s="7" t="s">
        <v>477</v>
      </c>
      <c r="E103" s="7" t="s">
        <v>533</v>
      </c>
      <c r="F103" s="7" t="s">
        <v>476</v>
      </c>
      <c r="G103" s="7" t="s">
        <v>543</v>
      </c>
      <c r="H103" s="7"/>
      <c r="I103" s="8">
        <v>0</v>
      </c>
      <c r="J103" s="8">
        <v>0</v>
      </c>
      <c r="K103" s="8" t="str">
        <v>RV02300</v>
      </c>
    </row>
    <row r="104" spans="1:11">
      <c r="A104" s="6"/>
      <c r="B104" s="7"/>
      <c r="C104" s="7" t="s">
        <v>711</v>
      </c>
      <c r="D104" s="7" t="s">
        <v>450</v>
      </c>
      <c r="E104" s="7" t="s">
        <v>537</v>
      </c>
      <c r="F104" s="7" t="s">
        <v>449</v>
      </c>
      <c r="G104" s="7"/>
      <c r="H104" s="7"/>
      <c r="I104" s="8">
        <v>0</v>
      </c>
      <c r="J104" s="8">
        <v>0</v>
      </c>
      <c r="K104" s="8" t="str">
        <v>OP48000</v>
      </c>
    </row>
    <row r="105" spans="1:11">
      <c r="A105" s="6"/>
      <c r="B105" s="7"/>
      <c r="C105" s="7" t="s">
        <v>712</v>
      </c>
      <c r="D105" s="7" t="s">
        <v>342</v>
      </c>
      <c r="E105" s="7" t="s">
        <v>537</v>
      </c>
      <c r="F105" s="7" t="s">
        <v>341</v>
      </c>
      <c r="G105" s="7"/>
      <c r="H105" s="7"/>
      <c r="I105" s="8">
        <v>0</v>
      </c>
      <c r="J105" s="8">
        <v>0</v>
      </c>
      <c r="K105" s="8" t="str">
        <v>OP49000</v>
      </c>
    </row>
    <row r="106" spans="1:11">
      <c r="A106" s="6"/>
      <c r="B106" s="7"/>
      <c r="C106" s="7" t="s">
        <v>713</v>
      </c>
      <c r="D106" s="7" t="s">
        <v>714</v>
      </c>
      <c r="E106" s="7" t="s">
        <v>537</v>
      </c>
      <c r="F106" s="7" t="s">
        <v>322</v>
      </c>
      <c r="G106" s="7"/>
      <c r="H106" s="7"/>
      <c r="I106" s="8">
        <v>0</v>
      </c>
      <c r="J106" s="8">
        <v>0</v>
      </c>
      <c r="K106" s="8" t="str">
        <v>OP45000</v>
      </c>
    </row>
    <row r="107" spans="1:11">
      <c r="A107" s="6"/>
      <c r="B107" s="7"/>
      <c r="C107" s="7" t="s">
        <v>715</v>
      </c>
      <c r="D107" s="7" t="s">
        <v>716</v>
      </c>
      <c r="E107" s="7" t="s">
        <v>537</v>
      </c>
      <c r="F107" s="7" t="s">
        <v>430</v>
      </c>
      <c r="G107" s="7" t="s">
        <v>137</v>
      </c>
      <c r="H107" s="7"/>
      <c r="I107" s="8">
        <v>0</v>
      </c>
      <c r="J107" s="8">
        <v>0</v>
      </c>
      <c r="K107" s="8" t="str">
        <v>EX21002</v>
      </c>
    </row>
  </sheetData>
  <mergeCells count="1">
    <mergeCell ref="A2:A3"/>
  </mergeCells>
  <dataValidations count="1">
    <dataValidation type="list" allowBlank="1" showInputMessage="1" showErrorMessage="1" sqref="E6:E107" xr:uid="{0936873B-7830-4F2A-9461-3C7E14A83010}">
      <formula1>$BJ$1:$BJ$4</formula1>
    </dataValidation>
  </dataValidations>
  <hyperlinks>
    <hyperlink ref="A7" location="'Branch'!A1" display="Branch" xr:uid="{9420AFD9-04F7-4263-AF7F-56705F0CFF3C}"/>
    <hyperlink ref="A9" location="'Depot'!A1" display="Depot" xr:uid="{36715B0B-BA9B-44A0-9D9B-AF348B3E1EEA}"/>
    <hyperlink ref="A11" location="'Fund center'!A1" display="Fund center" xr:uid="{5EBCAB95-08F1-4BB5-B4F2-EAA59D4E2564}"/>
    <hyperlink ref="A13" location="'Cost center'!A1" display="Cost center" xr:uid="{ABD7F2EE-8476-4DC5-A9DD-6C9548533C75}"/>
    <hyperlink ref="A15" location="'MIS code'!A1" display="MIS code" xr:uid="{C7B54E0C-9361-4EEA-8DBF-4CF1D8C614FC}"/>
    <hyperlink ref="A17" location="'Commit'!A1" display="Commit" xr:uid="{BA9602F6-4C70-4FF6-BF3C-C828D6F175FA}"/>
    <hyperlink ref="A19" location="'Asset'!A1" display="Asset" xr:uid="{C75933A4-1FEC-4042-93C2-D1257051C609}"/>
    <hyperlink ref="A21" location="'Route'!A1" display="Route" xr:uid="{A0A78C90-8F82-460B-9518-3D9A03D7BD95}"/>
    <hyperlink ref="A23" location="'Statistic'!A1" display="Statistic" xr:uid="{3135AEDC-E16A-4973-BBBC-6124771AFA51}"/>
    <hyperlink ref="A25" location="'Financial'!A1" display="Financial" xr:uid="{887B1041-224E-4F74-9C85-245134A7CFEC}"/>
    <hyperlink ref="A27" location="'Other'!A1" display="Other" xr:uid="{40AED4DD-B099-4372-9721-E272651BF543}"/>
  </hyperlink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2F3A4D17-4F5F-4AF0-B15B-25D99C542567}">
          <x14:formula1>
            <xm:f>_xlfn.ANCHORARRAY('MIS code'!$I$6)</xm:f>
          </x14:formula1>
          <xm:sqref>F6:F107</xm:sqref>
        </x14:dataValidation>
        <x14:dataValidation type="list" allowBlank="1" showInputMessage="1" showErrorMessage="1" xr:uid="{0066D3FB-C7BE-4532-B33D-31D54FD6BADE}">
          <x14:formula1>
            <xm:f>_xlfn.ANCHORARRAY(Financial!$J$6)</xm:f>
          </x14:formula1>
          <xm:sqref>G6:G107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C1D7-90D0-469D-B248-82C357647F79}">
  <sheetPr codeName="Sheet10">
    <tabColor theme="4"/>
  </sheetPr>
  <dimension ref="A2:D30"/>
  <sheetViews>
    <sheetView showGridLines="0" workbookViewId="0">
      <pane xSplit="1" ySplit="5" topLeftCell="B6" activePane="bottomRight" state="frozen"/>
      <selection pane="bottomRight"/>
      <selection pane="bottomLeft" activeCell="A6" sqref="A6"/>
      <selection pane="topRight" activeCell="B1" sqref="B1"/>
    </sheetView>
  </sheetViews>
  <sheetFormatPr defaultColWidth="8.7109375" defaultRowHeight="12.95"/>
  <cols>
    <col min="1" max="1" width="30.5703125" style="2" customWidth="1"/>
    <col min="3" max="3" width="42.42578125" customWidth="1"/>
  </cols>
  <sheetData>
    <row r="2" spans="1:4" ht="13.9" customHeight="1">
      <c r="A2" s="41" t="s">
        <v>0</v>
      </c>
      <c r="B2" s="7"/>
      <c r="C2" s="7" t="s">
        <v>717</v>
      </c>
      <c r="D2" s="7"/>
    </row>
    <row r="3" spans="1:4" ht="13.9" customHeight="1">
      <c r="A3" s="42"/>
      <c r="B3" s="7"/>
      <c r="C3" s="7"/>
      <c r="D3" s="7"/>
    </row>
    <row r="4" spans="1:4" ht="13.9" customHeight="1">
      <c r="A4" s="9" t="s">
        <v>2</v>
      </c>
      <c r="B4" s="7"/>
      <c r="C4" s="7"/>
      <c r="D4" s="7"/>
    </row>
    <row r="5" spans="1:4">
      <c r="A5" s="9"/>
      <c r="B5" s="7"/>
      <c r="C5" s="7" t="s">
        <v>718</v>
      </c>
      <c r="D5" s="7" t="s">
        <v>5</v>
      </c>
    </row>
    <row r="6" spans="1:4">
      <c r="A6" s="6"/>
      <c r="B6" s="7"/>
      <c r="C6" s="7" t="s">
        <v>719</v>
      </c>
      <c r="D6" s="7"/>
    </row>
    <row r="7" spans="1:4">
      <c r="A7" s="11" t="s">
        <v>10</v>
      </c>
      <c r="B7" s="7"/>
      <c r="C7" s="7" t="s">
        <v>720</v>
      </c>
      <c r="D7" s="7"/>
    </row>
    <row r="8" spans="1:4">
      <c r="A8" s="6"/>
      <c r="B8" s="7"/>
      <c r="C8" s="7" t="s">
        <v>721</v>
      </c>
      <c r="D8" s="7"/>
    </row>
    <row r="9" spans="1:4">
      <c r="A9" s="11" t="s">
        <v>15</v>
      </c>
      <c r="B9" s="7"/>
      <c r="C9" s="7" t="s">
        <v>722</v>
      </c>
      <c r="D9" s="7"/>
    </row>
    <row r="10" spans="1:4">
      <c r="A10" s="6"/>
      <c r="B10" s="7"/>
      <c r="C10" s="7" t="s">
        <v>723</v>
      </c>
      <c r="D10" s="7"/>
    </row>
    <row r="11" spans="1:4">
      <c r="A11" s="11" t="s">
        <v>20</v>
      </c>
      <c r="B11" s="7"/>
      <c r="C11" s="7" t="s">
        <v>724</v>
      </c>
      <c r="D11" s="7"/>
    </row>
    <row r="12" spans="1:4">
      <c r="A12" s="6"/>
      <c r="B12" s="7"/>
      <c r="C12" s="7"/>
      <c r="D12" s="7"/>
    </row>
    <row r="13" spans="1:4">
      <c r="A13" s="11" t="s">
        <v>21</v>
      </c>
      <c r="B13" s="7"/>
      <c r="C13" s="7"/>
      <c r="D13" s="7"/>
    </row>
    <row r="14" spans="1:4">
      <c r="A14" s="6"/>
      <c r="B14" s="7"/>
      <c r="C14" s="7"/>
      <c r="D14" s="7"/>
    </row>
    <row r="15" spans="1:4">
      <c r="A15" s="11" t="s">
        <v>22</v>
      </c>
      <c r="B15" s="7"/>
      <c r="C15" s="7"/>
      <c r="D15" s="7"/>
    </row>
    <row r="16" spans="1:4">
      <c r="A16" s="6"/>
      <c r="B16" s="7"/>
      <c r="C16" s="7"/>
      <c r="D16" s="7"/>
    </row>
    <row r="17" spans="1:4">
      <c r="A17" s="11" t="s">
        <v>23</v>
      </c>
      <c r="B17" s="7"/>
      <c r="C17" s="7"/>
      <c r="D17" s="7"/>
    </row>
    <row r="18" spans="1:4">
      <c r="A18" s="6"/>
      <c r="B18" s="7"/>
      <c r="C18" s="7"/>
      <c r="D18" s="7"/>
    </row>
    <row r="19" spans="1:4">
      <c r="A19" s="10" t="s">
        <v>24</v>
      </c>
      <c r="B19" s="7"/>
      <c r="C19" s="7"/>
      <c r="D19" s="7"/>
    </row>
    <row r="20" spans="1:4">
      <c r="A20" s="6"/>
      <c r="B20" s="7"/>
      <c r="C20" s="7"/>
      <c r="D20" s="7"/>
    </row>
    <row r="21" spans="1:4">
      <c r="A21" s="11" t="s">
        <v>25</v>
      </c>
      <c r="B21" s="7"/>
      <c r="C21" s="7"/>
      <c r="D21" s="7"/>
    </row>
    <row r="22" spans="1:4">
      <c r="A22" s="6"/>
      <c r="B22" s="7"/>
      <c r="C22" s="7"/>
      <c r="D22" s="7"/>
    </row>
    <row r="23" spans="1:4">
      <c r="A23" s="11" t="s">
        <v>26</v>
      </c>
      <c r="B23" s="7"/>
      <c r="C23" s="7"/>
      <c r="D23" s="7"/>
    </row>
    <row r="24" spans="1:4">
      <c r="A24" s="6"/>
      <c r="B24" s="7"/>
      <c r="C24" s="7"/>
      <c r="D24" s="7"/>
    </row>
    <row r="25" spans="1:4">
      <c r="A25" s="11" t="s">
        <v>27</v>
      </c>
      <c r="B25" s="7"/>
      <c r="C25" s="7"/>
      <c r="D25" s="7"/>
    </row>
    <row r="26" spans="1:4">
      <c r="A26" s="6"/>
      <c r="B26" s="7"/>
      <c r="C26" s="7"/>
      <c r="D26" s="7"/>
    </row>
    <row r="27" spans="1:4">
      <c r="A27" s="11" t="s">
        <v>28</v>
      </c>
      <c r="B27" s="7"/>
      <c r="C27" s="7"/>
      <c r="D27" s="7"/>
    </row>
    <row r="28" spans="1:4" ht="13.9" customHeight="1">
      <c r="A28" s="6"/>
      <c r="B28" s="7"/>
      <c r="C28" s="7"/>
      <c r="D28" s="7"/>
    </row>
    <row r="29" spans="1:4" ht="13.9" customHeight="1">
      <c r="A29" s="6"/>
      <c r="B29" s="7"/>
      <c r="C29" s="7"/>
      <c r="D29" s="7"/>
    </row>
    <row r="30" spans="1:4" ht="13.9" customHeight="1">
      <c r="A30" s="6"/>
      <c r="B30" s="7"/>
      <c r="C30" s="7"/>
      <c r="D30" s="7"/>
    </row>
  </sheetData>
  <mergeCells count="1">
    <mergeCell ref="A2:A3"/>
  </mergeCells>
  <hyperlinks>
    <hyperlink ref="A7" location="'Branch'!A1" display="Branch" xr:uid="{BA5DA68B-882B-4C4A-8249-0EF79B18A1E8}"/>
    <hyperlink ref="A9" location="'Depot'!A1" display="Depot" xr:uid="{8EF8D521-7E17-49C4-B0E7-BEA9AA7E6A74}"/>
    <hyperlink ref="A11" location="'Fund center'!A1" display="Fund center" xr:uid="{364E7745-8362-4A18-8864-167F349A2EF6}"/>
    <hyperlink ref="A13" location="'Cost center'!A1" display="Cost center" xr:uid="{531B1FA3-62F3-47CC-908F-339B7AF7F268}"/>
    <hyperlink ref="A15" location="'MIS code'!A1" display="MIS code" xr:uid="{666914A2-A1B7-4ADA-8EE9-0BD2D7A86D07}"/>
    <hyperlink ref="A17" location="'Commit'!A1" display="Commit" xr:uid="{21A2649D-A2BD-499D-891A-E32D250F9E33}"/>
    <hyperlink ref="A19" location="'Asset'!A1" display="Asset" xr:uid="{5E641E25-CFBE-4246-9769-5F55E3E5FC2C}"/>
    <hyperlink ref="A21" location="'Route'!A1" display="Route" xr:uid="{302763EB-E9FF-4D99-8DD8-FCD79423D00A}"/>
    <hyperlink ref="A23" location="'Statistic'!A1" display="Statistic" xr:uid="{DDEFF5F1-D0A8-475C-9009-E38F458958F2}"/>
    <hyperlink ref="A25" location="'Financial'!A1" display="Financial" xr:uid="{7D0146E9-5659-4202-9BD4-C5D263AEA547}"/>
    <hyperlink ref="A27" location="'Other'!A1" display="Other" xr:uid="{4E3BC616-22CA-4BB7-907A-5D162A4961DF}"/>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D5-8D8A-4DEF-A07F-3D060395CD87}">
  <sheetPr codeName="Sheet12">
    <tabColor theme="4"/>
  </sheetPr>
  <dimension ref="A2:H51"/>
  <sheetViews>
    <sheetView showGridLines="0" workbookViewId="0">
      <pane xSplit="1" ySplit="5" topLeftCell="B32" activePane="bottomRight" state="frozen"/>
      <selection pane="bottomRight"/>
      <selection pane="bottomLeft" activeCell="A6" sqref="A6"/>
      <selection pane="topRight" activeCell="B1" sqref="B1"/>
    </sheetView>
  </sheetViews>
  <sheetFormatPr defaultColWidth="8.7109375" defaultRowHeight="12.95"/>
  <cols>
    <col min="1" max="1" width="30.5703125" style="2" customWidth="1"/>
    <col min="3" max="3" width="11.5703125" customWidth="1"/>
    <col min="4" max="4" width="57.85546875" customWidth="1"/>
    <col min="5" max="5" width="8" customWidth="1"/>
    <col min="6" max="6" width="8.7109375" customWidth="1"/>
    <col min="7" max="7" width="7.28515625" style="1" customWidth="1"/>
    <col min="8" max="8" width="6.7109375" style="1" customWidth="1"/>
    <col min="9" max="9" width="10.28515625" customWidth="1"/>
  </cols>
  <sheetData>
    <row r="2" spans="1:8" ht="13.9" customHeight="1">
      <c r="A2" s="41" t="s">
        <v>0</v>
      </c>
      <c r="B2" s="7"/>
      <c r="C2" s="7" t="s">
        <v>725</v>
      </c>
      <c r="D2" s="7"/>
      <c r="E2" s="7"/>
      <c r="F2" s="7"/>
      <c r="G2" s="8"/>
      <c r="H2" s="8"/>
    </row>
    <row r="3" spans="1:8" ht="13.9" customHeight="1">
      <c r="A3" s="42"/>
      <c r="B3" s="7"/>
      <c r="C3" s="7"/>
      <c r="D3" s="7"/>
      <c r="E3" s="7"/>
      <c r="F3" s="7"/>
      <c r="G3" s="8" t="str">
        <f>C2</f>
        <v>STATISTICS</v>
      </c>
      <c r="H3" s="8"/>
    </row>
    <row r="4" spans="1:8" ht="13.9" customHeight="1">
      <c r="A4" s="9" t="s">
        <v>2</v>
      </c>
      <c r="B4" s="7"/>
      <c r="C4" s="7"/>
      <c r="D4" s="7"/>
      <c r="E4" s="7"/>
      <c r="F4" s="7"/>
      <c r="G4" s="8">
        <f>MAX(_xlfn.ANCHORARRAY(G6))</f>
        <v>0</v>
      </c>
      <c r="H4" s="8">
        <f>MAX(_xlfn.ANCHORARRAY(H6))</f>
        <v>8</v>
      </c>
    </row>
    <row r="5" spans="1:8">
      <c r="A5" s="9"/>
      <c r="B5" s="7"/>
      <c r="C5" s="7" t="s">
        <v>726</v>
      </c>
      <c r="D5" s="7" t="s">
        <v>727</v>
      </c>
      <c r="E5" s="7" t="s">
        <v>728</v>
      </c>
      <c r="F5" s="7" t="s">
        <v>5</v>
      </c>
      <c r="G5" s="8" t="s">
        <v>6</v>
      </c>
      <c r="H5" s="8" t="s">
        <v>7</v>
      </c>
    </row>
    <row r="6" spans="1:8">
      <c r="A6" s="6"/>
      <c r="B6" s="7"/>
      <c r="C6" s="20" t="s">
        <v>729</v>
      </c>
      <c r="D6" s="20" t="s">
        <v>730</v>
      </c>
      <c r="E6" s="20" t="s">
        <v>731</v>
      </c>
      <c r="F6" s="7"/>
      <c r="G6" s="8" cm="1">
        <f t="array" ref="G6:G51">COUNTIFS(L_ST[Statistics],L_ST[Statistics])-1</f>
        <v>0</v>
      </c>
      <c r="H6" s="8" cm="1">
        <f t="array" ref="H6:H51">COUNTIFS(L_ST[Statistics],L_ST[Statistics]&amp;"?*")</f>
        <v>0</v>
      </c>
    </row>
    <row r="7" spans="1:8">
      <c r="A7" s="11" t="s">
        <v>10</v>
      </c>
      <c r="B7" s="7"/>
      <c r="C7" s="20" t="s">
        <v>732</v>
      </c>
      <c r="D7" s="20" t="s">
        <v>733</v>
      </c>
      <c r="E7" s="20" t="s">
        <v>731</v>
      </c>
      <c r="F7" s="7"/>
      <c r="G7" s="8">
        <v>0</v>
      </c>
      <c r="H7" s="8">
        <v>0</v>
      </c>
    </row>
    <row r="8" spans="1:8">
      <c r="A8" s="6"/>
      <c r="B8" s="7"/>
      <c r="C8" s="20" t="s">
        <v>734</v>
      </c>
      <c r="D8" s="20" t="s">
        <v>735</v>
      </c>
      <c r="E8" s="20" t="s">
        <v>736</v>
      </c>
      <c r="F8" s="7"/>
      <c r="G8" s="8">
        <v>0</v>
      </c>
      <c r="H8" s="8">
        <v>0</v>
      </c>
    </row>
    <row r="9" spans="1:8">
      <c r="A9" s="11" t="s">
        <v>15</v>
      </c>
      <c r="B9" s="7"/>
      <c r="C9" s="20" t="s">
        <v>737</v>
      </c>
      <c r="D9" s="20" t="s">
        <v>738</v>
      </c>
      <c r="E9" s="20" t="s">
        <v>736</v>
      </c>
      <c r="F9" s="7"/>
      <c r="G9" s="8">
        <v>0</v>
      </c>
      <c r="H9" s="8">
        <v>0</v>
      </c>
    </row>
    <row r="10" spans="1:8">
      <c r="A10" s="6"/>
      <c r="B10" s="7"/>
      <c r="C10" s="20" t="s">
        <v>739</v>
      </c>
      <c r="D10" s="20" t="s">
        <v>740</v>
      </c>
      <c r="E10" s="20" t="s">
        <v>741</v>
      </c>
      <c r="F10" s="7"/>
      <c r="G10" s="8">
        <v>0</v>
      </c>
      <c r="H10" s="8">
        <v>0</v>
      </c>
    </row>
    <row r="11" spans="1:8">
      <c r="A11" s="11" t="s">
        <v>20</v>
      </c>
      <c r="B11" s="7"/>
      <c r="C11" s="20" t="s">
        <v>742</v>
      </c>
      <c r="D11" s="20" t="s">
        <v>743</v>
      </c>
      <c r="E11" s="20" t="s">
        <v>741</v>
      </c>
      <c r="F11" s="7"/>
      <c r="G11" s="8">
        <v>0</v>
      </c>
      <c r="H11" s="8">
        <v>0</v>
      </c>
    </row>
    <row r="12" spans="1:8">
      <c r="A12" s="6"/>
      <c r="B12" s="7"/>
      <c r="C12" s="20" t="s">
        <v>744</v>
      </c>
      <c r="D12" s="20" t="s">
        <v>745</v>
      </c>
      <c r="E12" s="20" t="s">
        <v>741</v>
      </c>
      <c r="F12" s="7"/>
      <c r="G12" s="8">
        <v>0</v>
      </c>
      <c r="H12" s="8">
        <v>0</v>
      </c>
    </row>
    <row r="13" spans="1:8">
      <c r="A13" s="11" t="s">
        <v>21</v>
      </c>
      <c r="B13" s="7"/>
      <c r="C13" s="20" t="s">
        <v>746</v>
      </c>
      <c r="D13" s="20" t="s">
        <v>747</v>
      </c>
      <c r="E13" s="20" t="s">
        <v>748</v>
      </c>
      <c r="F13" s="7"/>
      <c r="G13" s="8">
        <v>0</v>
      </c>
      <c r="H13" s="8">
        <v>0</v>
      </c>
    </row>
    <row r="14" spans="1:8">
      <c r="A14" s="6"/>
      <c r="B14" s="7"/>
      <c r="C14" s="20" t="s">
        <v>749</v>
      </c>
      <c r="D14" s="20" t="s">
        <v>750</v>
      </c>
      <c r="E14" s="20" t="s">
        <v>751</v>
      </c>
      <c r="F14" s="7"/>
      <c r="G14" s="8">
        <v>0</v>
      </c>
      <c r="H14" s="8">
        <v>2</v>
      </c>
    </row>
    <row r="15" spans="1:8">
      <c r="A15" s="11" t="s">
        <v>22</v>
      </c>
      <c r="B15" s="7"/>
      <c r="C15" s="20" t="s">
        <v>752</v>
      </c>
      <c r="D15" s="20" t="s">
        <v>753</v>
      </c>
      <c r="E15" s="20" t="s">
        <v>751</v>
      </c>
      <c r="F15" s="7"/>
      <c r="G15" s="8">
        <v>0</v>
      </c>
      <c r="H15" s="8">
        <v>0</v>
      </c>
    </row>
    <row r="16" spans="1:8">
      <c r="A16" s="6"/>
      <c r="B16" s="7"/>
      <c r="C16" s="20" t="s">
        <v>754</v>
      </c>
      <c r="D16" s="20" t="s">
        <v>755</v>
      </c>
      <c r="E16" s="20" t="s">
        <v>751</v>
      </c>
      <c r="F16" s="7"/>
      <c r="G16" s="8">
        <v>0</v>
      </c>
      <c r="H16" s="8">
        <v>0</v>
      </c>
    </row>
    <row r="17" spans="1:8">
      <c r="A17" s="11" t="s">
        <v>23</v>
      </c>
      <c r="B17" s="7"/>
      <c r="C17" s="20" t="s">
        <v>756</v>
      </c>
      <c r="D17" s="20" t="s">
        <v>757</v>
      </c>
      <c r="E17" s="20" t="s">
        <v>751</v>
      </c>
      <c r="F17" s="7"/>
      <c r="G17" s="8">
        <v>0</v>
      </c>
      <c r="H17" s="8">
        <v>2</v>
      </c>
    </row>
    <row r="18" spans="1:8">
      <c r="A18" s="6"/>
      <c r="B18" s="7"/>
      <c r="C18" s="20" t="s">
        <v>758</v>
      </c>
      <c r="D18" s="20" t="s">
        <v>759</v>
      </c>
      <c r="E18" s="20" t="s">
        <v>751</v>
      </c>
      <c r="F18" s="7"/>
      <c r="G18" s="8">
        <v>0</v>
      </c>
      <c r="H18" s="8">
        <v>0</v>
      </c>
    </row>
    <row r="19" spans="1:8">
      <c r="A19" s="11" t="s">
        <v>24</v>
      </c>
      <c r="B19" s="7"/>
      <c r="C19" s="20" t="s">
        <v>760</v>
      </c>
      <c r="D19" s="20" t="s">
        <v>761</v>
      </c>
      <c r="E19" s="20" t="s">
        <v>751</v>
      </c>
      <c r="F19" s="7"/>
      <c r="G19" s="8">
        <v>0</v>
      </c>
      <c r="H19" s="8">
        <v>0</v>
      </c>
    </row>
    <row r="20" spans="1:8">
      <c r="A20" s="6"/>
      <c r="B20" s="7"/>
      <c r="C20" s="20" t="s">
        <v>762</v>
      </c>
      <c r="D20" s="20" t="s">
        <v>763</v>
      </c>
      <c r="E20" s="20" t="s">
        <v>764</v>
      </c>
      <c r="F20" s="7"/>
      <c r="G20" s="8">
        <v>0</v>
      </c>
      <c r="H20" s="8">
        <v>8</v>
      </c>
    </row>
    <row r="21" spans="1:8">
      <c r="A21" s="11" t="s">
        <v>25</v>
      </c>
      <c r="B21" s="7"/>
      <c r="C21" s="20" t="s">
        <v>765</v>
      </c>
      <c r="D21" s="20" t="s">
        <v>766</v>
      </c>
      <c r="E21" s="20" t="s">
        <v>764</v>
      </c>
      <c r="F21" s="7"/>
      <c r="G21" s="8">
        <v>0</v>
      </c>
      <c r="H21" s="8">
        <v>0</v>
      </c>
    </row>
    <row r="22" spans="1:8">
      <c r="A22" s="6"/>
      <c r="B22" s="7"/>
      <c r="C22" s="20" t="s">
        <v>767</v>
      </c>
      <c r="D22" s="20" t="s">
        <v>768</v>
      </c>
      <c r="E22" s="20" t="s">
        <v>764</v>
      </c>
      <c r="F22" s="7"/>
      <c r="G22" s="8">
        <v>0</v>
      </c>
      <c r="H22" s="8">
        <v>2</v>
      </c>
    </row>
    <row r="23" spans="1:8">
      <c r="A23" s="10" t="s">
        <v>26</v>
      </c>
      <c r="B23" s="7"/>
      <c r="C23" s="20" t="s">
        <v>769</v>
      </c>
      <c r="D23" s="20" t="s">
        <v>770</v>
      </c>
      <c r="E23" s="20" t="s">
        <v>764</v>
      </c>
      <c r="F23" s="7"/>
      <c r="G23" s="8">
        <v>0</v>
      </c>
      <c r="H23" s="8">
        <v>0</v>
      </c>
    </row>
    <row r="24" spans="1:8">
      <c r="A24" s="6"/>
      <c r="B24" s="7"/>
      <c r="C24" s="20" t="s">
        <v>771</v>
      </c>
      <c r="D24" s="20" t="s">
        <v>772</v>
      </c>
      <c r="E24" s="20" t="s">
        <v>764</v>
      </c>
      <c r="F24" s="7"/>
      <c r="G24" s="8">
        <v>0</v>
      </c>
      <c r="H24" s="8">
        <v>0</v>
      </c>
    </row>
    <row r="25" spans="1:8">
      <c r="A25" s="11" t="s">
        <v>27</v>
      </c>
      <c r="B25" s="7"/>
      <c r="C25" s="20" t="s">
        <v>773</v>
      </c>
      <c r="D25" s="20" t="s">
        <v>774</v>
      </c>
      <c r="E25" s="20" t="s">
        <v>775</v>
      </c>
      <c r="F25" s="7"/>
      <c r="G25" s="8">
        <v>0</v>
      </c>
      <c r="H25" s="8">
        <v>2</v>
      </c>
    </row>
    <row r="26" spans="1:8">
      <c r="A26" s="6"/>
      <c r="B26" s="7"/>
      <c r="C26" s="20" t="s">
        <v>776</v>
      </c>
      <c r="D26" s="20" t="s">
        <v>777</v>
      </c>
      <c r="E26" s="20" t="s">
        <v>775</v>
      </c>
      <c r="F26" s="7"/>
      <c r="G26" s="8">
        <v>0</v>
      </c>
      <c r="H26" s="8">
        <v>0</v>
      </c>
    </row>
    <row r="27" spans="1:8">
      <c r="A27" s="11" t="s">
        <v>28</v>
      </c>
      <c r="B27" s="7"/>
      <c r="C27" s="20" t="s">
        <v>778</v>
      </c>
      <c r="D27" s="20" t="s">
        <v>779</v>
      </c>
      <c r="E27" s="20" t="s">
        <v>780</v>
      </c>
      <c r="F27" s="7"/>
      <c r="G27" s="8">
        <v>0</v>
      </c>
      <c r="H27" s="8">
        <v>0</v>
      </c>
    </row>
    <row r="28" spans="1:8" ht="13.9" customHeight="1">
      <c r="A28" s="6"/>
      <c r="B28" s="7"/>
      <c r="C28" s="20" t="s">
        <v>781</v>
      </c>
      <c r="D28" s="20" t="s">
        <v>782</v>
      </c>
      <c r="E28" s="20" t="s">
        <v>783</v>
      </c>
      <c r="F28" s="7"/>
      <c r="G28" s="8">
        <v>0</v>
      </c>
      <c r="H28" s="8">
        <v>0</v>
      </c>
    </row>
    <row r="29" spans="1:8" ht="13.9" customHeight="1">
      <c r="A29" s="6"/>
      <c r="B29" s="7"/>
      <c r="C29" s="20" t="s">
        <v>784</v>
      </c>
      <c r="D29" s="20" t="s">
        <v>785</v>
      </c>
      <c r="E29" s="20" t="s">
        <v>783</v>
      </c>
      <c r="F29" s="7"/>
      <c r="G29" s="8">
        <v>0</v>
      </c>
      <c r="H29" s="8">
        <v>0</v>
      </c>
    </row>
    <row r="30" spans="1:8" ht="13.9" customHeight="1">
      <c r="A30" s="6"/>
      <c r="B30" s="7"/>
      <c r="C30" s="20" t="s">
        <v>786</v>
      </c>
      <c r="D30" s="20" t="s">
        <v>787</v>
      </c>
      <c r="E30" s="20" t="s">
        <v>783</v>
      </c>
      <c r="F30" s="7"/>
      <c r="G30" s="8">
        <v>0</v>
      </c>
      <c r="H30" s="8">
        <v>0</v>
      </c>
    </row>
    <row r="31" spans="1:8">
      <c r="A31" s="6"/>
      <c r="B31" s="7"/>
      <c r="C31" s="20" t="s">
        <v>788</v>
      </c>
      <c r="D31" s="20" t="s">
        <v>789</v>
      </c>
      <c r="E31" s="20" t="s">
        <v>783</v>
      </c>
      <c r="F31" s="7"/>
      <c r="G31" s="8">
        <v>0</v>
      </c>
      <c r="H31" s="8">
        <v>0</v>
      </c>
    </row>
    <row r="32" spans="1:8">
      <c r="A32" s="6"/>
      <c r="B32" s="7"/>
      <c r="C32" s="20" t="s">
        <v>790</v>
      </c>
      <c r="D32" s="20" t="s">
        <v>791</v>
      </c>
      <c r="E32" s="20" t="s">
        <v>792</v>
      </c>
      <c r="F32" s="7"/>
      <c r="G32" s="8">
        <v>0</v>
      </c>
      <c r="H32" s="8">
        <v>0</v>
      </c>
    </row>
    <row r="33" spans="1:8">
      <c r="A33" s="6"/>
      <c r="B33" s="7"/>
      <c r="C33" s="20" t="s">
        <v>793</v>
      </c>
      <c r="D33" s="20" t="s">
        <v>794</v>
      </c>
      <c r="E33" s="20" t="s">
        <v>792</v>
      </c>
      <c r="F33" s="7"/>
      <c r="G33" s="8">
        <v>0</v>
      </c>
      <c r="H33" s="8">
        <v>0</v>
      </c>
    </row>
    <row r="34" spans="1:8">
      <c r="A34" s="6"/>
      <c r="B34" s="7"/>
      <c r="C34" s="20" t="s">
        <v>795</v>
      </c>
      <c r="D34" s="20" t="s">
        <v>794</v>
      </c>
      <c r="E34" s="20" t="s">
        <v>792</v>
      </c>
      <c r="F34" s="7"/>
      <c r="G34" s="8">
        <v>0</v>
      </c>
      <c r="H34" s="8">
        <v>0</v>
      </c>
    </row>
    <row r="35" spans="1:8">
      <c r="A35" s="6"/>
      <c r="B35" s="7"/>
      <c r="C35" s="20" t="s">
        <v>796</v>
      </c>
      <c r="D35" s="20" t="s">
        <v>797</v>
      </c>
      <c r="E35" s="20" t="s">
        <v>798</v>
      </c>
      <c r="F35" s="7"/>
      <c r="G35" s="8">
        <v>0</v>
      </c>
      <c r="H35" s="8">
        <v>0</v>
      </c>
    </row>
    <row r="36" spans="1:8">
      <c r="A36" s="6"/>
      <c r="B36" s="7"/>
      <c r="C36" s="20" t="s">
        <v>799</v>
      </c>
      <c r="D36" s="20" t="s">
        <v>800</v>
      </c>
      <c r="E36" s="20" t="s">
        <v>798</v>
      </c>
      <c r="F36" s="7"/>
      <c r="G36" s="8">
        <v>0</v>
      </c>
      <c r="H36" s="8">
        <v>0</v>
      </c>
    </row>
    <row r="37" spans="1:8">
      <c r="A37" s="6"/>
      <c r="B37" s="7"/>
      <c r="C37" s="20" t="s">
        <v>801</v>
      </c>
      <c r="D37" s="20" t="s">
        <v>802</v>
      </c>
      <c r="E37" s="20" t="s">
        <v>798</v>
      </c>
      <c r="F37" s="7"/>
      <c r="G37" s="8">
        <v>0</v>
      </c>
      <c r="H37" s="8">
        <v>0</v>
      </c>
    </row>
    <row r="38" spans="1:8">
      <c r="A38" s="6"/>
      <c r="B38" s="7"/>
      <c r="C38" s="20" t="s">
        <v>803</v>
      </c>
      <c r="D38" s="20" t="s">
        <v>804</v>
      </c>
      <c r="E38" s="20" t="s">
        <v>805</v>
      </c>
      <c r="F38" s="7"/>
      <c r="G38" s="8">
        <v>0</v>
      </c>
      <c r="H38" s="8">
        <v>0</v>
      </c>
    </row>
    <row r="39" spans="1:8">
      <c r="A39" s="6"/>
      <c r="B39" s="7"/>
      <c r="C39" s="20" t="s">
        <v>806</v>
      </c>
      <c r="D39" s="20" t="s">
        <v>807</v>
      </c>
      <c r="E39" s="20" t="s">
        <v>798</v>
      </c>
      <c r="F39" s="7"/>
      <c r="G39" s="8">
        <v>0</v>
      </c>
      <c r="H39" s="8">
        <v>0</v>
      </c>
    </row>
    <row r="40" spans="1:8">
      <c r="A40" s="6"/>
      <c r="B40" s="7"/>
      <c r="C40" s="20" t="s">
        <v>808</v>
      </c>
      <c r="D40" s="20" t="s">
        <v>809</v>
      </c>
      <c r="E40" s="20" t="s">
        <v>748</v>
      </c>
      <c r="F40" s="7"/>
      <c r="G40" s="8">
        <v>0</v>
      </c>
      <c r="H40" s="8">
        <v>0</v>
      </c>
    </row>
    <row r="41" spans="1:8">
      <c r="A41" s="6"/>
      <c r="B41" s="7"/>
      <c r="C41" s="20" t="s">
        <v>810</v>
      </c>
      <c r="D41" s="20" t="s">
        <v>811</v>
      </c>
      <c r="E41" s="20" t="s">
        <v>748</v>
      </c>
      <c r="F41" s="7"/>
      <c r="G41" s="8">
        <v>0</v>
      </c>
      <c r="H41" s="8">
        <v>0</v>
      </c>
    </row>
    <row r="42" spans="1:8">
      <c r="A42" s="6"/>
      <c r="B42" s="7"/>
      <c r="C42" s="20" t="s">
        <v>812</v>
      </c>
      <c r="D42" s="20" t="s">
        <v>813</v>
      </c>
      <c r="E42" s="20" t="s">
        <v>748</v>
      </c>
      <c r="F42" s="7"/>
      <c r="G42" s="8">
        <v>0</v>
      </c>
      <c r="H42" s="8">
        <v>0</v>
      </c>
    </row>
    <row r="43" spans="1:8">
      <c r="A43" s="6"/>
      <c r="B43" s="7"/>
      <c r="C43" s="7" t="s">
        <v>814</v>
      </c>
      <c r="D43" s="7" t="s">
        <v>815</v>
      </c>
      <c r="E43" s="7" t="s">
        <v>816</v>
      </c>
      <c r="F43" s="7"/>
      <c r="G43" s="8">
        <v>0</v>
      </c>
      <c r="H43" s="8">
        <v>0</v>
      </c>
    </row>
    <row r="44" spans="1:8">
      <c r="A44" s="6"/>
      <c r="B44" s="7"/>
      <c r="C44" s="21" t="s">
        <v>817</v>
      </c>
      <c r="D44" s="23" t="s">
        <v>818</v>
      </c>
      <c r="E44" s="23" t="s">
        <v>736</v>
      </c>
      <c r="F44" s="7"/>
      <c r="G44" s="8">
        <v>0</v>
      </c>
      <c r="H44" s="8">
        <v>0</v>
      </c>
    </row>
    <row r="45" spans="1:8">
      <c r="A45" s="6"/>
      <c r="B45" s="7"/>
      <c r="C45" s="7" t="s">
        <v>819</v>
      </c>
      <c r="D45" s="7" t="s">
        <v>820</v>
      </c>
      <c r="E45" s="7" t="s">
        <v>821</v>
      </c>
      <c r="F45" s="7"/>
      <c r="G45" s="8">
        <v>0</v>
      </c>
      <c r="H45" s="8">
        <v>1</v>
      </c>
    </row>
    <row r="46" spans="1:8">
      <c r="A46" s="6"/>
      <c r="B46" s="7"/>
      <c r="C46" s="7" t="s">
        <v>822</v>
      </c>
      <c r="D46" s="7" t="s">
        <v>823</v>
      </c>
      <c r="E46" s="7" t="s">
        <v>821</v>
      </c>
      <c r="F46" s="7"/>
      <c r="G46" s="8">
        <v>0</v>
      </c>
      <c r="H46" s="8">
        <v>0</v>
      </c>
    </row>
    <row r="47" spans="1:8">
      <c r="A47" s="6"/>
      <c r="B47" s="7"/>
      <c r="C47" s="7" t="s">
        <v>824</v>
      </c>
      <c r="D47" s="7" t="s">
        <v>825</v>
      </c>
      <c r="E47" s="7" t="s">
        <v>821</v>
      </c>
      <c r="F47" s="7"/>
      <c r="G47" s="8">
        <v>0</v>
      </c>
      <c r="H47" s="8">
        <v>1</v>
      </c>
    </row>
    <row r="48" spans="1:8">
      <c r="A48" s="6"/>
      <c r="B48" s="7"/>
      <c r="C48" s="7" t="s">
        <v>826</v>
      </c>
      <c r="D48" s="7" t="s">
        <v>827</v>
      </c>
      <c r="E48" s="7" t="s">
        <v>821</v>
      </c>
      <c r="F48" s="7"/>
      <c r="G48" s="8">
        <v>0</v>
      </c>
      <c r="H48" s="8">
        <v>0</v>
      </c>
    </row>
    <row r="49" spans="1:8">
      <c r="A49" s="6"/>
      <c r="B49" s="7"/>
      <c r="C49" s="7" t="s">
        <v>828</v>
      </c>
      <c r="D49" s="7" t="s">
        <v>829</v>
      </c>
      <c r="E49" s="7" t="s">
        <v>830</v>
      </c>
      <c r="F49" s="7"/>
      <c r="G49" s="8">
        <v>0</v>
      </c>
      <c r="H49" s="8">
        <v>0</v>
      </c>
    </row>
    <row r="50" spans="1:8">
      <c r="A50" s="6"/>
      <c r="B50" s="7"/>
      <c r="C50" s="7" t="s">
        <v>831</v>
      </c>
      <c r="D50" s="7" t="s">
        <v>832</v>
      </c>
      <c r="E50" s="7" t="s">
        <v>821</v>
      </c>
      <c r="F50" s="7"/>
      <c r="G50" s="8">
        <v>0</v>
      </c>
      <c r="H50" s="8">
        <v>0</v>
      </c>
    </row>
    <row r="51" spans="1:8">
      <c r="A51" s="6"/>
      <c r="B51" s="7"/>
      <c r="C51" s="7" t="s">
        <v>833</v>
      </c>
      <c r="D51" s="7" t="s">
        <v>834</v>
      </c>
      <c r="E51" s="7" t="s">
        <v>821</v>
      </c>
      <c r="F51" s="7"/>
      <c r="G51" s="8">
        <v>0</v>
      </c>
      <c r="H51" s="8">
        <v>0</v>
      </c>
    </row>
  </sheetData>
  <mergeCells count="1">
    <mergeCell ref="A2:A3"/>
  </mergeCells>
  <conditionalFormatting sqref="G6:H127">
    <cfRule type="dataBar" priority="1">
      <dataBar>
        <cfvo type="min"/>
        <cfvo type="max"/>
        <color rgb="FFFFB628"/>
      </dataBar>
      <extLst>
        <ext xmlns:x14="http://schemas.microsoft.com/office/spreadsheetml/2009/9/main" uri="{B025F937-C7B1-47D3-B67F-A62EFF666E3E}">
          <x14:id>{481CA93B-2678-4B0A-948D-30980EF6D9E0}</x14:id>
        </ext>
      </extLst>
    </cfRule>
  </conditionalFormatting>
  <hyperlinks>
    <hyperlink ref="A7" location="'Branch'!A1" display="Branch" xr:uid="{59AB3A38-470A-4907-8AA9-1AF7546B5209}"/>
    <hyperlink ref="A9" location="'Depot'!A1" display="Depot" xr:uid="{A9DE2C81-42C2-433A-9806-2180A441487F}"/>
    <hyperlink ref="A11" location="'Fund center'!A1" display="Fund center" xr:uid="{3979B0FF-A0EB-4F59-A3AD-7B9F6D168097}"/>
    <hyperlink ref="A13" location="'Cost center'!A1" display="Cost center" xr:uid="{22DF3DB1-9539-46E8-B9B1-8573288B42F4}"/>
    <hyperlink ref="A15" location="'MIS code'!A1" display="MIS code" xr:uid="{A73D450E-DC76-4C80-8444-625288B0D8D9}"/>
    <hyperlink ref="A17" location="'Commit'!A1" display="Commit" xr:uid="{9F7AA62A-C257-4B1B-B904-21E0B9685FBB}"/>
    <hyperlink ref="A19" location="'Asset'!A1" display="Asset" xr:uid="{0C921871-ABE9-4765-A2F2-E65C60166764}"/>
    <hyperlink ref="A21" location="'Route'!A1" display="Route" xr:uid="{68D14AF0-C015-4C39-913A-85316A05B2CA}"/>
    <hyperlink ref="A23" location="'Statistic'!A1" display="Statistic" xr:uid="{51B81366-8A1D-4C4B-97CB-2A602EEF17D2}"/>
    <hyperlink ref="A25" location="'Financial'!A1" display="Financial" xr:uid="{68573874-776E-4A82-88DC-35A558BCCB1E}"/>
    <hyperlink ref="A27" location="'Other'!A1" display="Other" xr:uid="{4070403C-F671-47AB-845D-D1BAC5B2C13E}"/>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81CA93B-2678-4B0A-948D-30980EF6D9E0}">
            <x14:dataBar minLength="0" maxLength="100" border="1" negativeBarBorderColorSameAsPositive="0">
              <x14:cfvo type="autoMin"/>
              <x14:cfvo type="autoMax"/>
              <x14:borderColor rgb="FFFFB628"/>
              <x14:negativeFillColor rgb="FFFF0000"/>
              <x14:negativeBorderColor rgb="FFFF0000"/>
              <x14:axisColor rgb="FF000000"/>
            </x14:dataBar>
          </x14:cfRule>
          <xm:sqref>G6:H127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9025-2E15-4BD5-8946-E7B6725BB370}">
  <sheetPr codeName="Sheet13">
    <tabColor theme="4"/>
  </sheetPr>
  <dimension ref="A2:AA525"/>
  <sheetViews>
    <sheetView showGridLines="0" workbookViewId="0">
      <pane xSplit="1" ySplit="5" topLeftCell="B6" activePane="bottomRight" state="frozen"/>
      <selection pane="bottomRight"/>
      <selection pane="bottomLeft" activeCell="A6" sqref="A6"/>
      <selection pane="topRight" activeCell="B1" sqref="B1"/>
    </sheetView>
  </sheetViews>
  <sheetFormatPr defaultColWidth="8.7109375" defaultRowHeight="12.95"/>
  <cols>
    <col min="1" max="1" width="30.5703125" style="2" customWidth="1"/>
    <col min="3" max="3" width="10.85546875" customWidth="1"/>
    <col min="4" max="4" width="31.5703125" customWidth="1"/>
    <col min="5" max="5" width="7.7109375" customWidth="1"/>
    <col min="6" max="6" width="3" customWidth="1"/>
    <col min="7" max="7" width="18.7109375" customWidth="1"/>
    <col min="8" max="8" width="7.28515625" style="1" customWidth="1"/>
    <col min="9" max="9" width="6.7109375" style="1" customWidth="1"/>
    <col min="10" max="11" width="9" style="1" customWidth="1"/>
    <col min="13" max="13" width="12.7109375" customWidth="1"/>
    <col min="14" max="14" width="48" customWidth="1"/>
    <col min="15" max="15" width="7.7109375" customWidth="1"/>
    <col min="16" max="16" width="9.5703125" customWidth="1"/>
    <col min="17" max="17" width="14.5703125" customWidth="1"/>
    <col min="18" max="18" width="14.42578125" customWidth="1"/>
    <col min="19" max="19" width="7.28515625" style="1" customWidth="1"/>
    <col min="20" max="20" width="6.7109375" style="1" customWidth="1"/>
    <col min="21" max="21" width="9" style="1" hidden="1" customWidth="1"/>
    <col min="23" max="23" width="11.5703125" customWidth="1"/>
    <col min="24" max="24" width="50.7109375" customWidth="1"/>
    <col min="25" max="25" width="12.85546875" customWidth="1"/>
    <col min="26" max="26" width="7.28515625" style="1" customWidth="1"/>
    <col min="27" max="27" width="6.7109375" style="1" customWidth="1"/>
    <col min="28" max="28" width="8.85546875" customWidth="1"/>
  </cols>
  <sheetData>
    <row r="2" spans="1:27" ht="13.9" customHeight="1">
      <c r="A2" s="41" t="s">
        <v>0</v>
      </c>
      <c r="B2" s="7"/>
      <c r="C2" s="7" t="s">
        <v>835</v>
      </c>
      <c r="D2" s="7"/>
      <c r="E2" s="7"/>
      <c r="F2" s="7"/>
      <c r="G2" s="7"/>
      <c r="H2" s="8"/>
      <c r="I2" s="8"/>
      <c r="J2" s="8"/>
      <c r="K2" s="8"/>
      <c r="L2" s="7"/>
      <c r="M2" s="7" t="s">
        <v>836</v>
      </c>
      <c r="N2" s="7"/>
      <c r="O2" s="7"/>
      <c r="P2" s="7"/>
      <c r="Q2" s="7"/>
      <c r="R2" s="7"/>
      <c r="S2" s="8"/>
      <c r="T2" s="8"/>
      <c r="U2" s="8"/>
      <c r="V2" s="7"/>
      <c r="W2" s="7" t="s">
        <v>837</v>
      </c>
      <c r="X2" s="7"/>
      <c r="Y2" s="7"/>
      <c r="Z2" s="8"/>
      <c r="AA2" s="8"/>
    </row>
    <row r="3" spans="1:27" ht="13.9" customHeight="1">
      <c r="A3" s="42"/>
      <c r="B3" s="7"/>
      <c r="C3" s="7"/>
      <c r="D3" s="7"/>
      <c r="E3" s="7"/>
      <c r="F3" s="7"/>
      <c r="G3" s="7"/>
      <c r="H3" s="8"/>
      <c r="I3" s="8"/>
      <c r="J3" s="8"/>
      <c r="K3" s="8"/>
      <c r="L3" s="7"/>
      <c r="M3" s="7"/>
      <c r="N3" s="7"/>
      <c r="O3" s="7"/>
      <c r="P3" s="7"/>
      <c r="Q3" s="7"/>
      <c r="R3" s="7"/>
      <c r="S3" s="8"/>
      <c r="T3" s="8"/>
      <c r="U3" s="8"/>
      <c r="V3" s="7"/>
      <c r="W3" s="7"/>
      <c r="X3" s="7"/>
      <c r="Y3" s="7"/>
      <c r="Z3" s="8"/>
      <c r="AA3" s="8"/>
    </row>
    <row r="4" spans="1:27" ht="13.9" customHeight="1">
      <c r="A4" s="9" t="s">
        <v>2</v>
      </c>
      <c r="B4" s="7"/>
      <c r="C4" s="7"/>
      <c r="D4" s="7"/>
      <c r="E4" s="7"/>
      <c r="F4" s="7"/>
      <c r="G4" s="7"/>
      <c r="H4" s="8">
        <f>MAX(_xlfn.ANCHORARRAY(H6))</f>
        <v>0</v>
      </c>
      <c r="I4" s="8">
        <f>MAX(_xlfn.ANCHORARRAY(I6))</f>
        <v>0</v>
      </c>
      <c r="J4" s="8"/>
      <c r="K4" s="8"/>
      <c r="L4" s="7"/>
      <c r="M4" s="7"/>
      <c r="N4" s="7"/>
      <c r="O4" s="7"/>
      <c r="P4" s="7"/>
      <c r="Q4" s="7"/>
      <c r="R4" s="7"/>
      <c r="S4" s="8">
        <f>MAX(_xlfn.ANCHORARRAY(S6))</f>
        <v>1</v>
      </c>
      <c r="T4" s="8">
        <f>MAX(_xlfn.ANCHORARRAY(T6))</f>
        <v>0</v>
      </c>
      <c r="U4" s="8"/>
      <c r="V4" s="7"/>
      <c r="W4" s="7"/>
      <c r="X4" s="7"/>
      <c r="Y4" s="7"/>
      <c r="Z4" s="8">
        <f>MAX(_xlfn.ANCHORARRAY(Z6))</f>
        <v>0</v>
      </c>
      <c r="AA4" s="8">
        <f>MAX(_xlfn.ANCHORARRAY(AA6))</f>
        <v>0</v>
      </c>
    </row>
    <row r="5" spans="1:27">
      <c r="A5" s="9"/>
      <c r="B5" s="7"/>
      <c r="C5" s="7" t="s">
        <v>541</v>
      </c>
      <c r="D5" s="7" t="s">
        <v>838</v>
      </c>
      <c r="E5" s="7" t="s">
        <v>839</v>
      </c>
      <c r="F5" s="7" t="s">
        <v>840</v>
      </c>
      <c r="G5" s="7" t="s">
        <v>5</v>
      </c>
      <c r="H5" s="8" t="s">
        <v>6</v>
      </c>
      <c r="I5" s="8" t="s">
        <v>7</v>
      </c>
      <c r="J5" s="8" t="s">
        <v>835</v>
      </c>
      <c r="K5" s="8" t="s">
        <v>841</v>
      </c>
      <c r="L5" s="7"/>
      <c r="M5" s="7" t="s">
        <v>842</v>
      </c>
      <c r="N5" s="7" t="s">
        <v>843</v>
      </c>
      <c r="O5" s="7" t="s">
        <v>541</v>
      </c>
      <c r="P5" s="7" t="s">
        <v>538</v>
      </c>
      <c r="Q5" s="7" t="s">
        <v>306</v>
      </c>
      <c r="R5" s="7" t="s">
        <v>5</v>
      </c>
      <c r="S5" s="8" t="s">
        <v>6</v>
      </c>
      <c r="T5" s="8" t="s">
        <v>7</v>
      </c>
      <c r="U5" s="8" t="s">
        <v>844</v>
      </c>
      <c r="V5" s="7"/>
      <c r="W5" s="7" t="s">
        <v>845</v>
      </c>
      <c r="X5" s="7" t="s">
        <v>846</v>
      </c>
      <c r="Y5" s="7" t="s">
        <v>5</v>
      </c>
      <c r="Z5" s="8" t="s">
        <v>6</v>
      </c>
      <c r="AA5" s="8" t="s">
        <v>7</v>
      </c>
    </row>
    <row r="6" spans="1:27">
      <c r="A6" s="6"/>
      <c r="B6" s="7"/>
      <c r="C6" s="7" t="s">
        <v>847</v>
      </c>
      <c r="D6" s="7" t="s">
        <v>848</v>
      </c>
      <c r="E6" s="7" t="s">
        <v>847</v>
      </c>
      <c r="F6" s="7">
        <v>1</v>
      </c>
      <c r="G6" s="7"/>
      <c r="H6" s="8" cm="1">
        <f t="array" ref="H6:H54">COUNTIFS(L_FS[FS code],L_FS[FS code])-1</f>
        <v>0</v>
      </c>
      <c r="I6" s="8" cm="1">
        <f t="array" ref="I6:I54">COUNTIFS(L_FS[FS code],L_FS[FS code]&amp;"?*")</f>
        <v>0</v>
      </c>
      <c r="J6" s="8" t="str" cm="1">
        <f t="array" ref="J6:J54">L_FS[FS code]</f>
        <v>110_</v>
      </c>
      <c r="K6" s="8" t="str" cm="1">
        <f t="array" ref="K6:K41">_xlfn._xlws.FILTER(_xlfn.ANCHORARRAY(J6),_xlfn.ANCHORARRAY(J6)&lt;"5")</f>
        <v>110_</v>
      </c>
      <c r="L6" s="7"/>
      <c r="M6" s="7" t="s">
        <v>849</v>
      </c>
      <c r="N6" s="7" t="s">
        <v>850</v>
      </c>
      <c r="O6" s="7" t="s">
        <v>543</v>
      </c>
      <c r="P6" s="7" t="s">
        <v>679</v>
      </c>
      <c r="Q6" s="7" t="s">
        <v>472</v>
      </c>
      <c r="R6" s="7"/>
      <c r="S6" s="8" cm="1">
        <f t="array" ref="S6:S525">COUNTIFS(L_PL[PL code],L_PL[PL code])-1</f>
        <v>0</v>
      </c>
      <c r="T6" s="8" cm="1">
        <f t="array" ref="T6:T525">COUNTIFS(L_PL[PL code],L_PL[PL code]&amp;"?*")</f>
        <v>0</v>
      </c>
      <c r="U6" s="8" t="str" cm="1">
        <f t="array" ref="U6:U18">_xlfn._xlws.FILTER(_xlfn.ANCHORARRAY(Financial!J6),_xlfn.ANCHORARRAY(Financial!J6)&gt;"5")</f>
        <v>511_</v>
      </c>
      <c r="V6" s="7"/>
      <c r="W6" s="7" t="s">
        <v>851</v>
      </c>
      <c r="X6" s="7" t="s">
        <v>852</v>
      </c>
      <c r="Y6" s="7"/>
      <c r="Z6" s="8" cm="1">
        <f t="array" ref="Z6:Z24">COUNTIFS(L_CF[CF code],L_CF[CF code])-1</f>
        <v>0</v>
      </c>
      <c r="AA6" s="8" cm="1">
        <f t="array" ref="AA6:AA24">COUNTIFS(L_CF[CF code],L_CF[CF code]&amp;"?*")</f>
        <v>0</v>
      </c>
    </row>
    <row r="7" spans="1:27">
      <c r="A7" s="11" t="s">
        <v>10</v>
      </c>
      <c r="B7" s="7"/>
      <c r="C7" s="7" t="s">
        <v>853</v>
      </c>
      <c r="D7" s="7" t="s">
        <v>854</v>
      </c>
      <c r="E7" s="7" t="s">
        <v>853</v>
      </c>
      <c r="F7" s="7">
        <v>1</v>
      </c>
      <c r="G7" s="7"/>
      <c r="H7" s="8">
        <v>0</v>
      </c>
      <c r="I7" s="8">
        <v>0</v>
      </c>
      <c r="J7" s="8" t="str">
        <v>120_</v>
      </c>
      <c r="K7" s="8" t="str">
        <v>120_</v>
      </c>
      <c r="L7" s="7"/>
      <c r="M7" s="7" t="s">
        <v>855</v>
      </c>
      <c r="N7" s="7" t="s">
        <v>856</v>
      </c>
      <c r="O7" s="7" t="s">
        <v>543</v>
      </c>
      <c r="P7" s="7" t="s">
        <v>679</v>
      </c>
      <c r="Q7" s="7" t="s">
        <v>476</v>
      </c>
      <c r="R7" s="7"/>
      <c r="S7" s="8">
        <v>0</v>
      </c>
      <c r="T7" s="8">
        <v>0</v>
      </c>
      <c r="U7" s="8" t="str">
        <v>521_</v>
      </c>
      <c r="V7" s="7"/>
      <c r="W7" s="7" t="s">
        <v>857</v>
      </c>
      <c r="X7" s="7" t="s">
        <v>858</v>
      </c>
      <c r="Y7" s="7"/>
      <c r="Z7" s="8">
        <v>0</v>
      </c>
      <c r="AA7" s="8">
        <v>0</v>
      </c>
    </row>
    <row r="8" spans="1:27">
      <c r="A8" s="6"/>
      <c r="B8" s="7"/>
      <c r="C8" s="7" t="s">
        <v>859</v>
      </c>
      <c r="D8" s="7" t="s">
        <v>860</v>
      </c>
      <c r="E8" s="7" t="s">
        <v>859</v>
      </c>
      <c r="F8" s="7">
        <v>1</v>
      </c>
      <c r="G8" s="7"/>
      <c r="H8" s="8">
        <v>0</v>
      </c>
      <c r="I8" s="8">
        <v>0</v>
      </c>
      <c r="J8" s="8" t="str">
        <v>130_</v>
      </c>
      <c r="K8" s="8" t="str">
        <v>130_</v>
      </c>
      <c r="L8" s="7"/>
      <c r="M8" s="7" t="s">
        <v>861</v>
      </c>
      <c r="N8" s="7" t="s">
        <v>862</v>
      </c>
      <c r="O8" s="7" t="s">
        <v>543</v>
      </c>
      <c r="P8" s="7" t="s">
        <v>679</v>
      </c>
      <c r="Q8" s="7" t="s">
        <v>463</v>
      </c>
      <c r="R8" s="7"/>
      <c r="S8" s="8">
        <v>0</v>
      </c>
      <c r="T8" s="8">
        <v>0</v>
      </c>
      <c r="U8" s="8" t="str">
        <v>515_</v>
      </c>
      <c r="V8" s="7"/>
      <c r="W8" s="7" t="s">
        <v>863</v>
      </c>
      <c r="X8" s="7" t="s">
        <v>864</v>
      </c>
      <c r="Y8" s="7"/>
      <c r="Z8" s="8">
        <v>0</v>
      </c>
      <c r="AA8" s="8">
        <v>0</v>
      </c>
    </row>
    <row r="9" spans="1:27">
      <c r="A9" s="11" t="s">
        <v>15</v>
      </c>
      <c r="B9" s="7"/>
      <c r="C9" s="7" t="s">
        <v>865</v>
      </c>
      <c r="D9" s="7" t="s">
        <v>866</v>
      </c>
      <c r="E9" s="7" t="s">
        <v>865</v>
      </c>
      <c r="F9" s="7">
        <v>1</v>
      </c>
      <c r="G9" s="7"/>
      <c r="H9" s="8">
        <v>0</v>
      </c>
      <c r="I9" s="8">
        <v>0</v>
      </c>
      <c r="J9" s="8" t="str">
        <v>140_</v>
      </c>
      <c r="K9" s="8" t="str">
        <v>140_</v>
      </c>
      <c r="L9" s="7"/>
      <c r="M9" s="7" t="s">
        <v>867</v>
      </c>
      <c r="N9" s="7" t="s">
        <v>868</v>
      </c>
      <c r="O9" s="7" t="s">
        <v>543</v>
      </c>
      <c r="P9" s="7" t="s">
        <v>679</v>
      </c>
      <c r="Q9" s="7" t="s">
        <v>463</v>
      </c>
      <c r="R9" s="7"/>
      <c r="S9" s="8">
        <v>0</v>
      </c>
      <c r="T9" s="8">
        <v>0</v>
      </c>
      <c r="U9" s="8" t="str">
        <v>621_</v>
      </c>
      <c r="V9" s="7"/>
      <c r="W9" s="7" t="s">
        <v>869</v>
      </c>
      <c r="X9" s="7" t="s">
        <v>870</v>
      </c>
      <c r="Y9" s="7"/>
      <c r="Z9" s="8">
        <v>0</v>
      </c>
      <c r="AA9" s="8">
        <v>0</v>
      </c>
    </row>
    <row r="10" spans="1:27">
      <c r="A10" s="6"/>
      <c r="B10" s="7"/>
      <c r="C10" s="7" t="s">
        <v>871</v>
      </c>
      <c r="D10" s="7" t="s">
        <v>872</v>
      </c>
      <c r="E10" s="7" t="s">
        <v>871</v>
      </c>
      <c r="F10" s="7">
        <v>1</v>
      </c>
      <c r="G10" s="7"/>
      <c r="H10" s="8">
        <v>0</v>
      </c>
      <c r="I10" s="8">
        <v>0</v>
      </c>
      <c r="J10" s="8" t="str">
        <v>150_</v>
      </c>
      <c r="K10" s="8" t="str">
        <v>150_</v>
      </c>
      <c r="L10" s="7"/>
      <c r="M10" s="7" t="s">
        <v>873</v>
      </c>
      <c r="N10" s="7" t="s">
        <v>874</v>
      </c>
      <c r="O10" s="7" t="s">
        <v>543</v>
      </c>
      <c r="P10" s="7" t="s">
        <v>679</v>
      </c>
      <c r="Q10" s="7" t="s">
        <v>463</v>
      </c>
      <c r="R10" s="7"/>
      <c r="S10" s="8">
        <v>0</v>
      </c>
      <c r="T10" s="8">
        <v>0</v>
      </c>
      <c r="U10" s="8" t="str">
        <v>622_</v>
      </c>
      <c r="V10" s="7"/>
      <c r="W10" s="7" t="s">
        <v>875</v>
      </c>
      <c r="X10" s="7" t="s">
        <v>876</v>
      </c>
      <c r="Y10" s="7"/>
      <c r="Z10" s="8">
        <v>0</v>
      </c>
      <c r="AA10" s="8">
        <v>0</v>
      </c>
    </row>
    <row r="11" spans="1:27">
      <c r="A11" s="11" t="s">
        <v>20</v>
      </c>
      <c r="B11" s="7"/>
      <c r="C11" s="7" t="s">
        <v>877</v>
      </c>
      <c r="D11" s="7" t="s">
        <v>878</v>
      </c>
      <c r="E11" s="7" t="s">
        <v>877</v>
      </c>
      <c r="F11" s="7">
        <v>1</v>
      </c>
      <c r="G11" s="7"/>
      <c r="H11" s="8">
        <v>0</v>
      </c>
      <c r="I11" s="8">
        <v>0</v>
      </c>
      <c r="J11" s="8" t="str">
        <v>152_</v>
      </c>
      <c r="K11" s="8" t="str">
        <v>152_</v>
      </c>
      <c r="L11" s="7"/>
      <c r="M11" s="7" t="s">
        <v>879</v>
      </c>
      <c r="N11" s="7" t="s">
        <v>880</v>
      </c>
      <c r="O11" s="7" t="s">
        <v>543</v>
      </c>
      <c r="P11" s="7" t="s">
        <v>679</v>
      </c>
      <c r="Q11" s="7" t="s">
        <v>466</v>
      </c>
      <c r="R11" s="7"/>
      <c r="S11" s="8">
        <v>0</v>
      </c>
      <c r="T11" s="8">
        <v>0</v>
      </c>
      <c r="U11" s="8" t="str">
        <v>627_</v>
      </c>
      <c r="V11" s="7"/>
      <c r="W11" s="7" t="s">
        <v>881</v>
      </c>
      <c r="X11" s="7" t="s">
        <v>882</v>
      </c>
      <c r="Y11" s="7"/>
      <c r="Z11" s="8">
        <v>0</v>
      </c>
      <c r="AA11" s="8">
        <v>0</v>
      </c>
    </row>
    <row r="12" spans="1:27">
      <c r="A12" s="6"/>
      <c r="B12" s="7"/>
      <c r="C12" s="7" t="s">
        <v>883</v>
      </c>
      <c r="D12" s="7" t="s">
        <v>884</v>
      </c>
      <c r="E12" s="7" t="s">
        <v>883</v>
      </c>
      <c r="F12" s="7">
        <v>1</v>
      </c>
      <c r="G12" s="7"/>
      <c r="H12" s="8">
        <v>0</v>
      </c>
      <c r="I12" s="8">
        <v>0</v>
      </c>
      <c r="J12" s="8" t="str">
        <v>153_</v>
      </c>
      <c r="K12" s="8" t="str">
        <v>153_</v>
      </c>
      <c r="L12" s="7"/>
      <c r="M12" s="7" t="s">
        <v>885</v>
      </c>
      <c r="N12" s="7" t="s">
        <v>886</v>
      </c>
      <c r="O12" s="7" t="s">
        <v>543</v>
      </c>
      <c r="P12" s="7" t="s">
        <v>679</v>
      </c>
      <c r="Q12" s="7" t="s">
        <v>468</v>
      </c>
      <c r="R12" s="7"/>
      <c r="S12" s="8">
        <v>0</v>
      </c>
      <c r="T12" s="8">
        <v>0</v>
      </c>
      <c r="U12" s="8" t="str">
        <v>632_</v>
      </c>
      <c r="V12" s="7"/>
      <c r="W12" s="7" t="s">
        <v>887</v>
      </c>
      <c r="X12" s="7" t="s">
        <v>888</v>
      </c>
      <c r="Y12" s="7"/>
      <c r="Z12" s="8">
        <v>0</v>
      </c>
      <c r="AA12" s="8">
        <v>0</v>
      </c>
    </row>
    <row r="13" spans="1:27">
      <c r="A13" s="11" t="s">
        <v>21</v>
      </c>
      <c r="B13" s="7"/>
      <c r="C13" s="7" t="s">
        <v>889</v>
      </c>
      <c r="D13" s="7" t="s">
        <v>890</v>
      </c>
      <c r="E13" s="7" t="s">
        <v>889</v>
      </c>
      <c r="F13" s="7">
        <v>1</v>
      </c>
      <c r="G13" s="7"/>
      <c r="H13" s="8">
        <v>0</v>
      </c>
      <c r="I13" s="8">
        <v>0</v>
      </c>
      <c r="J13" s="8" t="str">
        <v>158_</v>
      </c>
      <c r="K13" s="8" t="str">
        <v>158_</v>
      </c>
      <c r="L13" s="7"/>
      <c r="M13" s="7" t="s">
        <v>891</v>
      </c>
      <c r="N13" s="7" t="s">
        <v>892</v>
      </c>
      <c r="O13" s="7" t="s">
        <v>543</v>
      </c>
      <c r="P13" s="7" t="s">
        <v>679</v>
      </c>
      <c r="Q13" s="7" t="s">
        <v>478</v>
      </c>
      <c r="R13" s="7"/>
      <c r="S13" s="8">
        <v>0</v>
      </c>
      <c r="T13" s="8">
        <v>0</v>
      </c>
      <c r="U13" s="8" t="str">
        <v>635_</v>
      </c>
      <c r="V13" s="7"/>
      <c r="W13" s="7" t="s">
        <v>893</v>
      </c>
      <c r="X13" s="7" t="s">
        <v>894</v>
      </c>
      <c r="Y13" s="7"/>
      <c r="Z13" s="8">
        <v>0</v>
      </c>
      <c r="AA13" s="8">
        <v>0</v>
      </c>
    </row>
    <row r="14" spans="1:27">
      <c r="A14" s="6"/>
      <c r="B14" s="7"/>
      <c r="C14" s="7" t="s">
        <v>895</v>
      </c>
      <c r="D14" s="7" t="s">
        <v>896</v>
      </c>
      <c r="E14" s="7" t="s">
        <v>895</v>
      </c>
      <c r="F14" s="7">
        <v>1</v>
      </c>
      <c r="G14" s="7"/>
      <c r="H14" s="8">
        <v>0</v>
      </c>
      <c r="I14" s="8">
        <v>0</v>
      </c>
      <c r="J14" s="8" t="str">
        <v>210_</v>
      </c>
      <c r="K14" s="8" t="str">
        <v>210_</v>
      </c>
      <c r="L14" s="7"/>
      <c r="M14" s="7" t="s">
        <v>897</v>
      </c>
      <c r="N14" s="7" t="s">
        <v>898</v>
      </c>
      <c r="O14" s="7" t="s">
        <v>543</v>
      </c>
      <c r="P14" s="7" t="s">
        <v>679</v>
      </c>
      <c r="Q14" s="7" t="s">
        <v>478</v>
      </c>
      <c r="R14" s="7"/>
      <c r="S14" s="8">
        <v>0</v>
      </c>
      <c r="T14" s="8">
        <v>0</v>
      </c>
      <c r="U14" s="8" t="str">
        <v>641_</v>
      </c>
      <c r="V14" s="7"/>
      <c r="W14" s="7" t="s">
        <v>899</v>
      </c>
      <c r="X14" s="7" t="s">
        <v>900</v>
      </c>
      <c r="Y14" s="7"/>
      <c r="Z14" s="8">
        <v>0</v>
      </c>
      <c r="AA14" s="8">
        <v>0</v>
      </c>
    </row>
    <row r="15" spans="1:27">
      <c r="A15" s="11" t="s">
        <v>22</v>
      </c>
      <c r="B15" s="7"/>
      <c r="C15" s="7" t="s">
        <v>901</v>
      </c>
      <c r="D15" s="7" t="s">
        <v>902</v>
      </c>
      <c r="E15" s="7" t="s">
        <v>901</v>
      </c>
      <c r="F15" s="7">
        <v>1</v>
      </c>
      <c r="G15" s="7"/>
      <c r="H15" s="8">
        <v>0</v>
      </c>
      <c r="I15" s="8">
        <v>0</v>
      </c>
      <c r="J15" s="8" t="str">
        <v>220_</v>
      </c>
      <c r="K15" s="8" t="str">
        <v>220_</v>
      </c>
      <c r="L15" s="7"/>
      <c r="M15" s="7" t="s">
        <v>903</v>
      </c>
      <c r="N15" s="7" t="s">
        <v>904</v>
      </c>
      <c r="O15" s="7" t="s">
        <v>543</v>
      </c>
      <c r="P15" s="7" t="s">
        <v>679</v>
      </c>
      <c r="Q15" s="24" t="s">
        <v>483</v>
      </c>
      <c r="R15" s="7"/>
      <c r="S15" s="8">
        <v>1</v>
      </c>
      <c r="T15" s="8">
        <v>0</v>
      </c>
      <c r="U15" s="8" t="str">
        <v>642_</v>
      </c>
      <c r="V15" s="7"/>
      <c r="W15" s="7" t="s">
        <v>905</v>
      </c>
      <c r="X15" s="7" t="s">
        <v>906</v>
      </c>
      <c r="Y15" s="7"/>
      <c r="Z15" s="8">
        <v>0</v>
      </c>
      <c r="AA15" s="8">
        <v>0</v>
      </c>
    </row>
    <row r="16" spans="1:27">
      <c r="A16" s="6"/>
      <c r="B16" s="7"/>
      <c r="C16" s="7" t="s">
        <v>907</v>
      </c>
      <c r="D16" s="7" t="s">
        <v>908</v>
      </c>
      <c r="E16" s="7" t="s">
        <v>907</v>
      </c>
      <c r="F16" s="7">
        <v>1</v>
      </c>
      <c r="G16" s="7"/>
      <c r="H16" s="8">
        <v>0</v>
      </c>
      <c r="I16" s="8">
        <v>0</v>
      </c>
      <c r="J16" s="8" t="str">
        <v>223_</v>
      </c>
      <c r="K16" s="8" t="str">
        <v>223_</v>
      </c>
      <c r="L16" s="7"/>
      <c r="M16" s="7" t="s">
        <v>909</v>
      </c>
      <c r="N16" s="7" t="s">
        <v>482</v>
      </c>
      <c r="O16" s="7" t="s">
        <v>543</v>
      </c>
      <c r="P16" s="7" t="s">
        <v>679</v>
      </c>
      <c r="Q16" s="24" t="s">
        <v>481</v>
      </c>
      <c r="R16" s="7"/>
      <c r="S16" s="8">
        <v>0</v>
      </c>
      <c r="T16" s="8">
        <v>0</v>
      </c>
      <c r="U16" s="8" t="str">
        <v>711_</v>
      </c>
      <c r="V16" s="7"/>
      <c r="W16" s="7" t="s">
        <v>910</v>
      </c>
      <c r="X16" s="7" t="s">
        <v>911</v>
      </c>
      <c r="Y16" s="7"/>
      <c r="Z16" s="8">
        <v>0</v>
      </c>
      <c r="AA16" s="8">
        <v>0</v>
      </c>
    </row>
    <row r="17" spans="1:27">
      <c r="A17" s="11" t="s">
        <v>23</v>
      </c>
      <c r="B17" s="7"/>
      <c r="C17" s="7" t="s">
        <v>912</v>
      </c>
      <c r="D17" s="7" t="s">
        <v>913</v>
      </c>
      <c r="E17" s="7" t="s">
        <v>912</v>
      </c>
      <c r="F17" s="7">
        <v>1</v>
      </c>
      <c r="G17" s="7"/>
      <c r="H17" s="8">
        <v>0</v>
      </c>
      <c r="I17" s="8">
        <v>0</v>
      </c>
      <c r="J17" s="8" t="str">
        <v>231_</v>
      </c>
      <c r="K17" s="8" t="str">
        <v>231_</v>
      </c>
      <c r="L17" s="7"/>
      <c r="M17" s="7" t="s">
        <v>914</v>
      </c>
      <c r="N17" s="7" t="s">
        <v>915</v>
      </c>
      <c r="O17" s="7" t="s">
        <v>659</v>
      </c>
      <c r="P17" s="7" t="s">
        <v>679</v>
      </c>
      <c r="Q17" s="7" t="s">
        <v>465</v>
      </c>
      <c r="R17" s="7"/>
      <c r="S17" s="8">
        <v>0</v>
      </c>
      <c r="T17" s="8">
        <v>0</v>
      </c>
      <c r="U17" s="8" t="str">
        <v>811_</v>
      </c>
      <c r="V17" s="7"/>
      <c r="W17" s="7" t="s">
        <v>916</v>
      </c>
      <c r="X17" s="7" t="s">
        <v>917</v>
      </c>
      <c r="Y17" s="7"/>
      <c r="Z17" s="8">
        <v>0</v>
      </c>
      <c r="AA17" s="8">
        <v>0</v>
      </c>
    </row>
    <row r="18" spans="1:27">
      <c r="A18" s="6"/>
      <c r="B18" s="7"/>
      <c r="C18" s="7" t="s">
        <v>918</v>
      </c>
      <c r="D18" s="7" t="s">
        <v>919</v>
      </c>
      <c r="E18" s="7" t="s">
        <v>918</v>
      </c>
      <c r="F18" s="7">
        <v>1</v>
      </c>
      <c r="G18" s="7"/>
      <c r="H18" s="8">
        <v>0</v>
      </c>
      <c r="I18" s="8">
        <v>0</v>
      </c>
      <c r="J18" s="8" t="str">
        <v>232_</v>
      </c>
      <c r="K18" s="8" t="str">
        <v>232_</v>
      </c>
      <c r="L18" s="7"/>
      <c r="M18" s="7" t="s">
        <v>920</v>
      </c>
      <c r="N18" s="7" t="s">
        <v>921</v>
      </c>
      <c r="O18" s="7" t="s">
        <v>659</v>
      </c>
      <c r="P18" s="7" t="s">
        <v>679</v>
      </c>
      <c r="Q18" s="7" t="s">
        <v>465</v>
      </c>
      <c r="R18" s="7"/>
      <c r="S18" s="8">
        <v>0</v>
      </c>
      <c r="T18" s="8">
        <v>0</v>
      </c>
      <c r="U18" s="8" t="str">
        <v>999_</v>
      </c>
      <c r="V18" s="7"/>
      <c r="W18" s="7" t="s">
        <v>922</v>
      </c>
      <c r="X18" s="7" t="s">
        <v>923</v>
      </c>
      <c r="Y18" s="7"/>
      <c r="Z18" s="8">
        <v>0</v>
      </c>
      <c r="AA18" s="8">
        <v>0</v>
      </c>
    </row>
    <row r="19" spans="1:27">
      <c r="A19" s="11" t="s">
        <v>24</v>
      </c>
      <c r="B19" s="7"/>
      <c r="C19" s="7" t="s">
        <v>924</v>
      </c>
      <c r="D19" s="7" t="s">
        <v>925</v>
      </c>
      <c r="E19" s="7" t="s">
        <v>924</v>
      </c>
      <c r="F19" s="7">
        <v>1</v>
      </c>
      <c r="G19" s="7"/>
      <c r="H19" s="8">
        <v>0</v>
      </c>
      <c r="I19" s="8">
        <v>0</v>
      </c>
      <c r="J19" s="8" t="str">
        <v>240_</v>
      </c>
      <c r="K19" s="8" t="str">
        <v>240_</v>
      </c>
      <c r="L19" s="7"/>
      <c r="M19" s="7" t="s">
        <v>926</v>
      </c>
      <c r="N19" s="7" t="s">
        <v>927</v>
      </c>
      <c r="O19" s="7" t="s">
        <v>659</v>
      </c>
      <c r="P19" s="7" t="s">
        <v>679</v>
      </c>
      <c r="Q19" s="7" t="s">
        <v>465</v>
      </c>
      <c r="R19" s="7"/>
      <c r="S19" s="8">
        <v>0</v>
      </c>
      <c r="T19" s="8">
        <v>0</v>
      </c>
      <c r="U19" s="8"/>
      <c r="V19" s="7"/>
      <c r="W19" s="7" t="s">
        <v>928</v>
      </c>
      <c r="X19" s="7" t="s">
        <v>929</v>
      </c>
      <c r="Y19" s="7"/>
      <c r="Z19" s="8">
        <v>0</v>
      </c>
      <c r="AA19" s="8">
        <v>0</v>
      </c>
    </row>
    <row r="20" spans="1:27">
      <c r="A20" s="6"/>
      <c r="B20" s="7"/>
      <c r="C20" s="7" t="s">
        <v>930</v>
      </c>
      <c r="D20" s="7" t="s">
        <v>931</v>
      </c>
      <c r="E20" s="7" t="s">
        <v>930</v>
      </c>
      <c r="F20" s="7">
        <v>1</v>
      </c>
      <c r="G20" s="7"/>
      <c r="H20" s="8">
        <v>0</v>
      </c>
      <c r="I20" s="8">
        <v>0</v>
      </c>
      <c r="J20" s="8" t="str">
        <v>250_</v>
      </c>
      <c r="K20" s="8" t="str">
        <v>250_</v>
      </c>
      <c r="L20" s="7"/>
      <c r="M20" s="7" t="s">
        <v>932</v>
      </c>
      <c r="N20" s="7" t="s">
        <v>933</v>
      </c>
      <c r="O20" s="7" t="s">
        <v>659</v>
      </c>
      <c r="P20" s="7" t="s">
        <v>679</v>
      </c>
      <c r="Q20" s="7" t="s">
        <v>465</v>
      </c>
      <c r="R20" s="7"/>
      <c r="S20" s="8">
        <v>0</v>
      </c>
      <c r="T20" s="8">
        <v>0</v>
      </c>
      <c r="U20" s="8"/>
      <c r="V20" s="7"/>
      <c r="W20" s="7" t="s">
        <v>934</v>
      </c>
      <c r="X20" s="7" t="s">
        <v>935</v>
      </c>
      <c r="Y20" s="7"/>
      <c r="Z20" s="8">
        <v>0</v>
      </c>
      <c r="AA20" s="8">
        <v>0</v>
      </c>
    </row>
    <row r="21" spans="1:27">
      <c r="A21" s="11" t="s">
        <v>25</v>
      </c>
      <c r="B21" s="7"/>
      <c r="C21" s="7" t="s">
        <v>936</v>
      </c>
      <c r="D21" s="7" t="s">
        <v>937</v>
      </c>
      <c r="E21" s="7" t="s">
        <v>936</v>
      </c>
      <c r="F21" s="7">
        <v>1</v>
      </c>
      <c r="G21" s="7"/>
      <c r="H21" s="8">
        <v>0</v>
      </c>
      <c r="I21" s="8">
        <v>0</v>
      </c>
      <c r="J21" s="8" t="str">
        <v>260_</v>
      </c>
      <c r="K21" s="8" t="str">
        <v>260_</v>
      </c>
      <c r="L21" s="7"/>
      <c r="M21" s="7" t="s">
        <v>938</v>
      </c>
      <c r="N21" s="7" t="s">
        <v>939</v>
      </c>
      <c r="O21" s="7" t="s">
        <v>659</v>
      </c>
      <c r="P21" s="7" t="s">
        <v>679</v>
      </c>
      <c r="Q21" s="7" t="s">
        <v>495</v>
      </c>
      <c r="R21" s="7"/>
      <c r="S21" s="8">
        <v>0</v>
      </c>
      <c r="T21" s="8">
        <v>0</v>
      </c>
      <c r="U21" s="8"/>
      <c r="V21" s="7"/>
      <c r="W21" s="7" t="s">
        <v>940</v>
      </c>
      <c r="X21" s="7" t="s">
        <v>941</v>
      </c>
      <c r="Y21" s="7"/>
      <c r="Z21" s="8">
        <v>0</v>
      </c>
      <c r="AA21" s="8">
        <v>0</v>
      </c>
    </row>
    <row r="22" spans="1:27">
      <c r="A22" s="6"/>
      <c r="B22" s="7"/>
      <c r="C22" s="7" t="s">
        <v>942</v>
      </c>
      <c r="D22" s="7" t="s">
        <v>943</v>
      </c>
      <c r="E22" s="7" t="s">
        <v>942</v>
      </c>
      <c r="F22" s="7">
        <v>1</v>
      </c>
      <c r="G22" s="7"/>
      <c r="H22" s="8">
        <v>0</v>
      </c>
      <c r="I22" s="8">
        <v>0</v>
      </c>
      <c r="J22" s="8" t="str">
        <v>269_</v>
      </c>
      <c r="K22" s="8" t="str">
        <v>269_</v>
      </c>
      <c r="L22" s="7"/>
      <c r="M22" s="7" t="s">
        <v>944</v>
      </c>
      <c r="N22" s="7" t="s">
        <v>945</v>
      </c>
      <c r="O22" s="7" t="s">
        <v>659</v>
      </c>
      <c r="P22" s="7" t="s">
        <v>679</v>
      </c>
      <c r="Q22" s="7" t="s">
        <v>495</v>
      </c>
      <c r="R22" s="7"/>
      <c r="S22" s="8">
        <v>0</v>
      </c>
      <c r="T22" s="8">
        <v>0</v>
      </c>
      <c r="U22" s="8"/>
      <c r="V22" s="7"/>
      <c r="W22" s="7" t="s">
        <v>946</v>
      </c>
      <c r="X22" s="7" t="s">
        <v>947</v>
      </c>
      <c r="Y22" s="7"/>
      <c r="Z22" s="8">
        <v>0</v>
      </c>
      <c r="AA22" s="8">
        <v>0</v>
      </c>
    </row>
    <row r="23" spans="1:27">
      <c r="A23" s="11" t="s">
        <v>26</v>
      </c>
      <c r="B23" s="7"/>
      <c r="C23" s="7" t="s">
        <v>948</v>
      </c>
      <c r="D23" s="7" t="s">
        <v>949</v>
      </c>
      <c r="E23" s="7" t="s">
        <v>948</v>
      </c>
      <c r="F23" s="7">
        <v>-1</v>
      </c>
      <c r="G23" s="7"/>
      <c r="H23" s="8">
        <v>0</v>
      </c>
      <c r="I23" s="8">
        <v>0</v>
      </c>
      <c r="J23" s="8" t="str">
        <v>311_</v>
      </c>
      <c r="K23" s="8" t="str">
        <v>311_</v>
      </c>
      <c r="L23" s="7"/>
      <c r="M23" s="7" t="s">
        <v>950</v>
      </c>
      <c r="N23" s="7" t="s">
        <v>951</v>
      </c>
      <c r="O23" s="7" t="s">
        <v>659</v>
      </c>
      <c r="P23" s="7" t="s">
        <v>679</v>
      </c>
      <c r="Q23" s="7" t="s">
        <v>465</v>
      </c>
      <c r="R23" s="7"/>
      <c r="S23" s="8">
        <v>0</v>
      </c>
      <c r="T23" s="8">
        <v>0</v>
      </c>
      <c r="U23" s="8"/>
      <c r="V23" s="7"/>
      <c r="W23" s="7" t="s">
        <v>952</v>
      </c>
      <c r="X23" s="7" t="s">
        <v>953</v>
      </c>
      <c r="Y23" s="7"/>
      <c r="Z23" s="8">
        <v>0</v>
      </c>
      <c r="AA23" s="8">
        <v>0</v>
      </c>
    </row>
    <row r="24" spans="1:27">
      <c r="A24" s="6"/>
      <c r="B24" s="7"/>
      <c r="C24" s="7" t="s">
        <v>954</v>
      </c>
      <c r="D24" s="7" t="s">
        <v>955</v>
      </c>
      <c r="E24" s="7" t="s">
        <v>954</v>
      </c>
      <c r="F24" s="7">
        <v>-1</v>
      </c>
      <c r="G24" s="7"/>
      <c r="H24" s="8">
        <v>0</v>
      </c>
      <c r="I24" s="8">
        <v>0</v>
      </c>
      <c r="J24" s="8" t="str">
        <v>312_</v>
      </c>
      <c r="K24" s="8" t="str">
        <v>312_</v>
      </c>
      <c r="L24" s="7"/>
      <c r="M24" s="7" t="s">
        <v>956</v>
      </c>
      <c r="N24" s="7" t="s">
        <v>957</v>
      </c>
      <c r="O24" s="7" t="s">
        <v>659</v>
      </c>
      <c r="P24" s="7" t="s">
        <v>679</v>
      </c>
      <c r="Q24" s="7" t="s">
        <v>465</v>
      </c>
      <c r="R24" s="7"/>
      <c r="S24" s="8">
        <v>0</v>
      </c>
      <c r="T24" s="8">
        <v>0</v>
      </c>
      <c r="U24" s="8"/>
      <c r="V24" s="7"/>
      <c r="W24" s="7" t="s">
        <v>958</v>
      </c>
      <c r="X24" s="7" t="s">
        <v>959</v>
      </c>
      <c r="Y24" s="7"/>
      <c r="Z24" s="8">
        <v>0</v>
      </c>
      <c r="AA24" s="8">
        <v>0</v>
      </c>
    </row>
    <row r="25" spans="1:27">
      <c r="A25" s="10" t="s">
        <v>27</v>
      </c>
      <c r="B25" s="7"/>
      <c r="C25" s="7" t="s">
        <v>960</v>
      </c>
      <c r="D25" s="7" t="s">
        <v>961</v>
      </c>
      <c r="E25" s="7" t="s">
        <v>960</v>
      </c>
      <c r="F25" s="7">
        <v>-1</v>
      </c>
      <c r="G25" s="7"/>
      <c r="H25" s="8">
        <v>0</v>
      </c>
      <c r="I25" s="8">
        <v>0</v>
      </c>
      <c r="J25" s="8" t="str">
        <v>313_</v>
      </c>
      <c r="K25" s="8" t="str">
        <v>313_</v>
      </c>
      <c r="L25" s="7"/>
      <c r="M25" s="7" t="s">
        <v>962</v>
      </c>
      <c r="N25" s="7" t="s">
        <v>957</v>
      </c>
      <c r="O25" s="7" t="s">
        <v>659</v>
      </c>
      <c r="P25" s="7" t="s">
        <v>679</v>
      </c>
      <c r="Q25" s="7" t="s">
        <v>465</v>
      </c>
      <c r="R25" s="7"/>
      <c r="S25" s="8">
        <v>0</v>
      </c>
      <c r="T25" s="8">
        <v>0</v>
      </c>
      <c r="U25" s="8"/>
      <c r="V25" s="7"/>
      <c r="W25" s="7"/>
      <c r="X25" s="7"/>
      <c r="Y25" s="7"/>
      <c r="Z25" s="8"/>
      <c r="AA25" s="8"/>
    </row>
    <row r="26" spans="1:27">
      <c r="A26" s="6"/>
      <c r="B26" s="7"/>
      <c r="C26" s="7" t="s">
        <v>963</v>
      </c>
      <c r="D26" s="7" t="s">
        <v>964</v>
      </c>
      <c r="E26" s="7" t="s">
        <v>963</v>
      </c>
      <c r="F26" s="7">
        <v>-1</v>
      </c>
      <c r="G26" s="7"/>
      <c r="H26" s="8">
        <v>0</v>
      </c>
      <c r="I26" s="8">
        <v>0</v>
      </c>
      <c r="J26" s="8" t="str">
        <v>314_</v>
      </c>
      <c r="K26" s="8" t="str">
        <v>314_</v>
      </c>
      <c r="L26" s="7"/>
      <c r="M26" s="7" t="s">
        <v>965</v>
      </c>
      <c r="N26" s="7" t="s">
        <v>966</v>
      </c>
      <c r="O26" s="7" t="s">
        <v>659</v>
      </c>
      <c r="P26" s="7" t="s">
        <v>679</v>
      </c>
      <c r="Q26" s="7" t="s">
        <v>465</v>
      </c>
      <c r="R26" s="7"/>
      <c r="S26" s="8">
        <v>0</v>
      </c>
      <c r="T26" s="8">
        <v>0</v>
      </c>
      <c r="U26" s="8"/>
      <c r="V26" s="7"/>
      <c r="W26" s="7"/>
      <c r="X26" s="7"/>
      <c r="Y26" s="7"/>
      <c r="Z26" s="8"/>
      <c r="AA26" s="8"/>
    </row>
    <row r="27" spans="1:27">
      <c r="A27" s="11" t="s">
        <v>28</v>
      </c>
      <c r="B27" s="7"/>
      <c r="C27" s="7" t="s">
        <v>967</v>
      </c>
      <c r="D27" s="7" t="s">
        <v>968</v>
      </c>
      <c r="E27" s="7" t="s">
        <v>967</v>
      </c>
      <c r="F27" s="7">
        <v>-1</v>
      </c>
      <c r="G27" s="7"/>
      <c r="H27" s="8">
        <v>0</v>
      </c>
      <c r="I27" s="8">
        <v>0</v>
      </c>
      <c r="J27" s="8" t="str">
        <v>315_</v>
      </c>
      <c r="K27" s="8" t="str">
        <v>315_</v>
      </c>
      <c r="L27" s="7"/>
      <c r="M27" s="7" t="s">
        <v>969</v>
      </c>
      <c r="N27" s="7" t="s">
        <v>970</v>
      </c>
      <c r="O27" s="7" t="s">
        <v>659</v>
      </c>
      <c r="P27" s="7" t="s">
        <v>679</v>
      </c>
      <c r="Q27" s="7" t="s">
        <v>465</v>
      </c>
      <c r="R27" s="7"/>
      <c r="S27" s="8">
        <v>0</v>
      </c>
      <c r="T27" s="8">
        <v>0</v>
      </c>
      <c r="U27" s="8"/>
      <c r="V27" s="7"/>
      <c r="W27" s="7"/>
      <c r="X27" s="7"/>
      <c r="Y27" s="7"/>
      <c r="Z27" s="8"/>
      <c r="AA27" s="8"/>
    </row>
    <row r="28" spans="1:27" ht="13.9" customHeight="1">
      <c r="A28" s="6"/>
      <c r="B28" s="7"/>
      <c r="C28" s="7" t="s">
        <v>971</v>
      </c>
      <c r="D28" s="7" t="s">
        <v>972</v>
      </c>
      <c r="E28" s="7" t="s">
        <v>971</v>
      </c>
      <c r="F28" s="7">
        <v>-1</v>
      </c>
      <c r="G28" s="7"/>
      <c r="H28" s="8">
        <v>0</v>
      </c>
      <c r="I28" s="8">
        <v>0</v>
      </c>
      <c r="J28" s="8" t="str">
        <v>318_</v>
      </c>
      <c r="K28" s="8" t="str">
        <v>318_</v>
      </c>
      <c r="L28" s="7"/>
      <c r="M28" s="7" t="s">
        <v>973</v>
      </c>
      <c r="N28" s="7" t="s">
        <v>974</v>
      </c>
      <c r="O28" s="7" t="s">
        <v>659</v>
      </c>
      <c r="P28" s="7" t="s">
        <v>679</v>
      </c>
      <c r="Q28" s="7" t="s">
        <v>465</v>
      </c>
      <c r="R28" s="7"/>
      <c r="S28" s="8">
        <v>0</v>
      </c>
      <c r="T28" s="8">
        <v>0</v>
      </c>
      <c r="U28" s="8"/>
      <c r="V28" s="7"/>
      <c r="W28" s="7"/>
      <c r="X28" s="7"/>
      <c r="Y28" s="7"/>
      <c r="Z28" s="8"/>
      <c r="AA28" s="8"/>
    </row>
    <row r="29" spans="1:27" ht="13.9" customHeight="1">
      <c r="A29" s="6"/>
      <c r="B29" s="7"/>
      <c r="C29" s="7" t="s">
        <v>975</v>
      </c>
      <c r="D29" s="7" t="s">
        <v>976</v>
      </c>
      <c r="E29" s="7" t="s">
        <v>975</v>
      </c>
      <c r="F29" s="7">
        <v>-1</v>
      </c>
      <c r="G29" s="7"/>
      <c r="H29" s="8">
        <v>0</v>
      </c>
      <c r="I29" s="8">
        <v>0</v>
      </c>
      <c r="J29" s="8" t="str">
        <v>319_</v>
      </c>
      <c r="K29" s="8" t="str">
        <v>319_</v>
      </c>
      <c r="L29" s="7"/>
      <c r="M29" s="7" t="s">
        <v>977</v>
      </c>
      <c r="N29" s="7" t="s">
        <v>978</v>
      </c>
      <c r="O29" s="7" t="s">
        <v>659</v>
      </c>
      <c r="P29" s="7" t="s">
        <v>679</v>
      </c>
      <c r="Q29" s="7" t="s">
        <v>465</v>
      </c>
      <c r="R29" s="7"/>
      <c r="S29" s="8">
        <v>0</v>
      </c>
      <c r="T29" s="8">
        <v>0</v>
      </c>
      <c r="U29" s="8"/>
      <c r="V29" s="7"/>
      <c r="W29" s="7"/>
      <c r="X29" s="7"/>
      <c r="Y29" s="7"/>
      <c r="Z29" s="8"/>
      <c r="AA29" s="8"/>
    </row>
    <row r="30" spans="1:27" ht="13.9" customHeight="1">
      <c r="A30" s="6"/>
      <c r="B30" s="7"/>
      <c r="C30" s="7" t="s">
        <v>979</v>
      </c>
      <c r="D30" s="7" t="s">
        <v>980</v>
      </c>
      <c r="E30" s="7" t="s">
        <v>979</v>
      </c>
      <c r="F30" s="7">
        <v>-1</v>
      </c>
      <c r="G30" s="7"/>
      <c r="H30" s="8">
        <v>0</v>
      </c>
      <c r="I30" s="8">
        <v>0</v>
      </c>
      <c r="J30" s="8" t="str">
        <v>320_</v>
      </c>
      <c r="K30" s="8" t="str">
        <v>320_</v>
      </c>
      <c r="L30" s="7"/>
      <c r="M30" s="7" t="s">
        <v>981</v>
      </c>
      <c r="N30" s="7" t="s">
        <v>982</v>
      </c>
      <c r="O30" s="7" t="s">
        <v>659</v>
      </c>
      <c r="P30" s="7" t="s">
        <v>679</v>
      </c>
      <c r="Q30" s="7" t="s">
        <v>495</v>
      </c>
      <c r="R30" s="7"/>
      <c r="S30" s="8">
        <v>0</v>
      </c>
      <c r="T30" s="8">
        <v>0</v>
      </c>
      <c r="U30" s="8"/>
      <c r="V30" s="7"/>
      <c r="W30" s="7"/>
      <c r="X30" s="7"/>
      <c r="Y30" s="7"/>
      <c r="Z30" s="8"/>
      <c r="AA30" s="8"/>
    </row>
    <row r="31" spans="1:27" ht="13.9" customHeight="1">
      <c r="A31" s="6"/>
      <c r="B31" s="7"/>
      <c r="C31" s="7" t="s">
        <v>983</v>
      </c>
      <c r="D31" s="7" t="s">
        <v>984</v>
      </c>
      <c r="E31" s="7" t="s">
        <v>983</v>
      </c>
      <c r="F31" s="7">
        <v>-1</v>
      </c>
      <c r="G31" s="7"/>
      <c r="H31" s="8">
        <v>0</v>
      </c>
      <c r="I31" s="8">
        <v>0</v>
      </c>
      <c r="J31" s="8" t="str">
        <v>321_</v>
      </c>
      <c r="K31" s="8" t="str">
        <v>321_</v>
      </c>
      <c r="L31" s="7"/>
      <c r="M31" s="7" t="s">
        <v>985</v>
      </c>
      <c r="N31" s="7" t="s">
        <v>986</v>
      </c>
      <c r="O31" s="7" t="s">
        <v>659</v>
      </c>
      <c r="P31" s="7" t="s">
        <v>679</v>
      </c>
      <c r="Q31" s="7" t="s">
        <v>465</v>
      </c>
      <c r="R31" s="7"/>
      <c r="S31" s="8">
        <v>0</v>
      </c>
      <c r="T31" s="8">
        <v>0</v>
      </c>
      <c r="U31" s="8"/>
      <c r="V31" s="7"/>
      <c r="W31" s="7"/>
      <c r="X31" s="7"/>
      <c r="Y31" s="7"/>
      <c r="Z31" s="8"/>
      <c r="AA31" s="8"/>
    </row>
    <row r="32" spans="1:27">
      <c r="A32" s="6"/>
      <c r="B32" s="7"/>
      <c r="C32" s="7" t="s">
        <v>987</v>
      </c>
      <c r="D32" s="7" t="s">
        <v>988</v>
      </c>
      <c r="E32" s="7" t="s">
        <v>987</v>
      </c>
      <c r="F32" s="7">
        <v>-1</v>
      </c>
      <c r="G32" s="7"/>
      <c r="H32" s="8">
        <v>0</v>
      </c>
      <c r="I32" s="8">
        <v>0</v>
      </c>
      <c r="J32" s="8" t="str">
        <v>331_</v>
      </c>
      <c r="K32" s="8" t="str">
        <v>331_</v>
      </c>
      <c r="L32" s="7"/>
      <c r="M32" s="7" t="s">
        <v>989</v>
      </c>
      <c r="N32" s="7" t="s">
        <v>990</v>
      </c>
      <c r="O32" s="7" t="s">
        <v>659</v>
      </c>
      <c r="P32" s="7" t="s">
        <v>679</v>
      </c>
      <c r="Q32" s="7" t="s">
        <v>465</v>
      </c>
      <c r="R32" s="7"/>
      <c r="S32" s="8">
        <v>0</v>
      </c>
      <c r="T32" s="8">
        <v>0</v>
      </c>
      <c r="U32" s="8"/>
      <c r="V32" s="7"/>
      <c r="W32" s="7"/>
      <c r="X32" s="7"/>
      <c r="Y32" s="7"/>
      <c r="Z32" s="8"/>
      <c r="AA32" s="8"/>
    </row>
    <row r="33" spans="1:27">
      <c r="A33" s="6"/>
      <c r="B33" s="7"/>
      <c r="C33" s="7" t="s">
        <v>991</v>
      </c>
      <c r="D33" s="7" t="s">
        <v>992</v>
      </c>
      <c r="E33" s="7" t="s">
        <v>991</v>
      </c>
      <c r="F33" s="7">
        <v>-1</v>
      </c>
      <c r="G33" s="7"/>
      <c r="H33" s="8">
        <v>0</v>
      </c>
      <c r="I33" s="8">
        <v>0</v>
      </c>
      <c r="J33" s="8" t="str">
        <v>336_</v>
      </c>
      <c r="K33" s="8" t="str">
        <v>336_</v>
      </c>
      <c r="L33" s="7"/>
      <c r="M33" s="7" t="s">
        <v>993</v>
      </c>
      <c r="N33" s="7" t="s">
        <v>994</v>
      </c>
      <c r="O33" s="7" t="s">
        <v>995</v>
      </c>
      <c r="P33" s="7" t="s">
        <v>679</v>
      </c>
      <c r="Q33" s="7" t="s">
        <v>465</v>
      </c>
      <c r="R33" s="7"/>
      <c r="S33" s="8">
        <v>0</v>
      </c>
      <c r="T33" s="8">
        <v>0</v>
      </c>
      <c r="U33" s="8"/>
      <c r="V33" s="7"/>
      <c r="W33" s="7"/>
      <c r="X33" s="7"/>
      <c r="Y33" s="7"/>
      <c r="Z33" s="8"/>
      <c r="AA33" s="8"/>
    </row>
    <row r="34" spans="1:27">
      <c r="A34" s="6"/>
      <c r="B34" s="7"/>
      <c r="C34" s="7" t="s">
        <v>996</v>
      </c>
      <c r="D34" s="7" t="s">
        <v>997</v>
      </c>
      <c r="E34" s="7" t="s">
        <v>996</v>
      </c>
      <c r="F34" s="7">
        <v>-1</v>
      </c>
      <c r="G34" s="7"/>
      <c r="H34" s="8">
        <v>0</v>
      </c>
      <c r="I34" s="8">
        <v>0</v>
      </c>
      <c r="J34" s="8" t="str">
        <v>338_</v>
      </c>
      <c r="K34" s="8" t="str">
        <v>338_</v>
      </c>
      <c r="L34" s="7"/>
      <c r="M34" s="7" t="s">
        <v>998</v>
      </c>
      <c r="N34" s="7" t="s">
        <v>999</v>
      </c>
      <c r="O34" s="7" t="s">
        <v>995</v>
      </c>
      <c r="P34" s="7" t="s">
        <v>679</v>
      </c>
      <c r="Q34" s="7" t="s">
        <v>465</v>
      </c>
      <c r="R34" s="7"/>
      <c r="S34" s="8">
        <v>0</v>
      </c>
      <c r="T34" s="8">
        <v>0</v>
      </c>
      <c r="U34" s="8"/>
      <c r="V34" s="7"/>
      <c r="W34" s="7"/>
      <c r="X34" s="7"/>
      <c r="Y34" s="7"/>
      <c r="Z34" s="8"/>
      <c r="AA34" s="8"/>
    </row>
    <row r="35" spans="1:27">
      <c r="A35" s="6"/>
      <c r="B35" s="7"/>
      <c r="C35" s="7" t="s">
        <v>1000</v>
      </c>
      <c r="D35" s="7" t="s">
        <v>1001</v>
      </c>
      <c r="E35" s="7" t="s">
        <v>1000</v>
      </c>
      <c r="F35" s="7">
        <v>-1</v>
      </c>
      <c r="G35" s="7"/>
      <c r="H35" s="8">
        <v>0</v>
      </c>
      <c r="I35" s="8">
        <v>0</v>
      </c>
      <c r="J35" s="8" t="str">
        <v>342_</v>
      </c>
      <c r="K35" s="8" t="str">
        <v>342_</v>
      </c>
      <c r="L35" s="7"/>
      <c r="M35" s="7" t="s">
        <v>1002</v>
      </c>
      <c r="N35" s="7" t="s">
        <v>1003</v>
      </c>
      <c r="O35" s="7" t="s">
        <v>995</v>
      </c>
      <c r="P35" s="7" t="s">
        <v>679</v>
      </c>
      <c r="Q35" s="7" t="s">
        <v>465</v>
      </c>
      <c r="R35" s="7"/>
      <c r="S35" s="8">
        <v>0</v>
      </c>
      <c r="T35" s="8">
        <v>0</v>
      </c>
      <c r="U35" s="8"/>
      <c r="V35" s="7"/>
      <c r="W35" s="7"/>
      <c r="X35" s="7"/>
      <c r="Y35" s="7"/>
      <c r="Z35" s="8"/>
      <c r="AA35" s="8"/>
    </row>
    <row r="36" spans="1:27">
      <c r="A36" s="6"/>
      <c r="B36" s="7"/>
      <c r="C36" s="7" t="s">
        <v>1004</v>
      </c>
      <c r="D36" s="7" t="s">
        <v>1005</v>
      </c>
      <c r="E36" s="7" t="s">
        <v>1004</v>
      </c>
      <c r="F36" s="7">
        <v>-1</v>
      </c>
      <c r="G36" s="7"/>
      <c r="H36" s="8">
        <v>0</v>
      </c>
      <c r="I36" s="8">
        <v>0</v>
      </c>
      <c r="J36" s="8" t="str">
        <v>350_</v>
      </c>
      <c r="K36" s="8" t="str">
        <v>350_</v>
      </c>
      <c r="L36" s="7"/>
      <c r="M36" s="7" t="s">
        <v>1006</v>
      </c>
      <c r="N36" s="7" t="s">
        <v>1007</v>
      </c>
      <c r="O36" s="7" t="s">
        <v>995</v>
      </c>
      <c r="P36" s="7" t="s">
        <v>679</v>
      </c>
      <c r="Q36" s="7" t="s">
        <v>465</v>
      </c>
      <c r="R36" s="7"/>
      <c r="S36" s="8">
        <v>0</v>
      </c>
      <c r="T36" s="8">
        <v>0</v>
      </c>
      <c r="U36" s="8"/>
      <c r="V36" s="7"/>
      <c r="W36" s="7"/>
      <c r="X36" s="7"/>
      <c r="Y36" s="7"/>
      <c r="Z36" s="8"/>
      <c r="AA36" s="8"/>
    </row>
    <row r="37" spans="1:27">
      <c r="A37" s="6"/>
      <c r="B37" s="7"/>
      <c r="C37" s="7" t="s">
        <v>1008</v>
      </c>
      <c r="D37" s="7" t="s">
        <v>1009</v>
      </c>
      <c r="E37" s="7" t="s">
        <v>1008</v>
      </c>
      <c r="F37" s="7">
        <v>-1</v>
      </c>
      <c r="G37" s="7"/>
      <c r="H37" s="8">
        <v>0</v>
      </c>
      <c r="I37" s="8">
        <v>0</v>
      </c>
      <c r="J37" s="8" t="str">
        <v>411_</v>
      </c>
      <c r="K37" s="8" t="str">
        <v>411_</v>
      </c>
      <c r="L37" s="7"/>
      <c r="M37" s="7" t="s">
        <v>1010</v>
      </c>
      <c r="N37" s="7" t="s">
        <v>1011</v>
      </c>
      <c r="O37" s="7" t="s">
        <v>995</v>
      </c>
      <c r="P37" s="7" t="s">
        <v>679</v>
      </c>
      <c r="Q37" s="7" t="s">
        <v>465</v>
      </c>
      <c r="R37" s="7"/>
      <c r="S37" s="8">
        <v>0</v>
      </c>
      <c r="T37" s="8">
        <v>0</v>
      </c>
      <c r="U37" s="8"/>
      <c r="V37" s="7"/>
      <c r="W37" s="7"/>
      <c r="X37" s="7"/>
      <c r="Y37" s="7"/>
      <c r="Z37" s="8"/>
      <c r="AA37" s="8"/>
    </row>
    <row r="38" spans="1:27">
      <c r="A38" s="6"/>
      <c r="B38" s="7"/>
      <c r="C38" s="7" t="s">
        <v>1012</v>
      </c>
      <c r="D38" s="7" t="s">
        <v>1013</v>
      </c>
      <c r="E38" s="7" t="s">
        <v>1012</v>
      </c>
      <c r="F38" s="7">
        <v>-1</v>
      </c>
      <c r="G38" s="7"/>
      <c r="H38" s="8">
        <v>0</v>
      </c>
      <c r="I38" s="8">
        <v>0</v>
      </c>
      <c r="J38" s="8" t="str">
        <v>412_</v>
      </c>
      <c r="K38" s="8" t="str">
        <v>412_</v>
      </c>
      <c r="L38" s="7"/>
      <c r="M38" s="7" t="s">
        <v>1014</v>
      </c>
      <c r="N38" s="7" t="s">
        <v>1015</v>
      </c>
      <c r="O38" s="7" t="s">
        <v>995</v>
      </c>
      <c r="P38" s="7" t="s">
        <v>679</v>
      </c>
      <c r="Q38" s="7" t="s">
        <v>465</v>
      </c>
      <c r="R38" s="7"/>
      <c r="S38" s="8">
        <v>0</v>
      </c>
      <c r="T38" s="8">
        <v>0</v>
      </c>
      <c r="U38" s="8"/>
      <c r="V38" s="7"/>
      <c r="W38" s="7"/>
      <c r="X38" s="7"/>
      <c r="Y38" s="7"/>
      <c r="Z38" s="8"/>
      <c r="AA38" s="8"/>
    </row>
    <row r="39" spans="1:27">
      <c r="A39" s="6"/>
      <c r="B39" s="7"/>
      <c r="C39" s="7" t="s">
        <v>1016</v>
      </c>
      <c r="D39" s="7" t="s">
        <v>1017</v>
      </c>
      <c r="E39" s="7" t="s">
        <v>1016</v>
      </c>
      <c r="F39" s="7">
        <v>-1</v>
      </c>
      <c r="G39" s="7"/>
      <c r="H39" s="8">
        <v>0</v>
      </c>
      <c r="I39" s="8">
        <v>0</v>
      </c>
      <c r="J39" s="8" t="str">
        <v>416_</v>
      </c>
      <c r="K39" s="8" t="str">
        <v>416_</v>
      </c>
      <c r="L39" s="7"/>
      <c r="M39" s="7" t="s">
        <v>1018</v>
      </c>
      <c r="N39" s="7" t="s">
        <v>1019</v>
      </c>
      <c r="O39" s="7" t="s">
        <v>137</v>
      </c>
      <c r="P39" s="7" t="s">
        <v>549</v>
      </c>
      <c r="Q39" s="7" t="s">
        <v>346</v>
      </c>
      <c r="R39" s="7"/>
      <c r="S39" s="8">
        <v>0</v>
      </c>
      <c r="T39" s="8">
        <v>0</v>
      </c>
      <c r="U39" s="8"/>
      <c r="V39" s="7"/>
      <c r="W39" s="7"/>
      <c r="X39" s="7"/>
      <c r="Y39" s="7"/>
      <c r="Z39" s="8"/>
      <c r="AA39" s="8"/>
    </row>
    <row r="40" spans="1:27">
      <c r="A40" s="6"/>
      <c r="B40" s="7"/>
      <c r="C40" s="7" t="s">
        <v>1020</v>
      </c>
      <c r="D40" s="7" t="s">
        <v>1021</v>
      </c>
      <c r="E40" s="7" t="s">
        <v>1020</v>
      </c>
      <c r="F40" s="7">
        <v>-1</v>
      </c>
      <c r="G40" s="7"/>
      <c r="H40" s="8">
        <v>0</v>
      </c>
      <c r="I40" s="8">
        <v>0</v>
      </c>
      <c r="J40" s="8" t="str">
        <v>421_</v>
      </c>
      <c r="K40" s="8" t="str">
        <v>421_</v>
      </c>
      <c r="L40" s="7"/>
      <c r="M40" s="7" t="s">
        <v>1022</v>
      </c>
      <c r="N40" s="7" t="s">
        <v>1023</v>
      </c>
      <c r="O40" s="7" t="s">
        <v>137</v>
      </c>
      <c r="P40" s="7" t="s">
        <v>549</v>
      </c>
      <c r="Q40" s="7" t="s">
        <v>371</v>
      </c>
      <c r="R40" s="7"/>
      <c r="S40" s="8">
        <v>0</v>
      </c>
      <c r="T40" s="8">
        <v>0</v>
      </c>
      <c r="U40" s="8"/>
      <c r="V40" s="7"/>
      <c r="W40" s="7"/>
      <c r="X40" s="7"/>
      <c r="Y40" s="7"/>
      <c r="Z40" s="8"/>
      <c r="AA40" s="8"/>
    </row>
    <row r="41" spans="1:27">
      <c r="A41" s="6"/>
      <c r="B41" s="7"/>
      <c r="C41" s="7" t="s">
        <v>1024</v>
      </c>
      <c r="D41" s="7" t="s">
        <v>1025</v>
      </c>
      <c r="E41" s="7" t="s">
        <v>1024</v>
      </c>
      <c r="F41" s="7">
        <v>-1</v>
      </c>
      <c r="G41" s="7"/>
      <c r="H41" s="8">
        <v>0</v>
      </c>
      <c r="I41" s="8">
        <v>0</v>
      </c>
      <c r="J41" s="8" t="str">
        <v>430_</v>
      </c>
      <c r="K41" s="8" t="str">
        <v>430_</v>
      </c>
      <c r="L41" s="7"/>
      <c r="M41" s="7" t="s">
        <v>1026</v>
      </c>
      <c r="N41" s="7" t="s">
        <v>1027</v>
      </c>
      <c r="O41" s="7" t="s">
        <v>137</v>
      </c>
      <c r="P41" s="7" t="s">
        <v>620</v>
      </c>
      <c r="Q41" s="7" t="s">
        <v>346</v>
      </c>
      <c r="R41" s="7"/>
      <c r="S41" s="8">
        <v>0</v>
      </c>
      <c r="T41" s="8">
        <v>0</v>
      </c>
      <c r="U41" s="8"/>
      <c r="V41" s="7"/>
      <c r="W41" s="7"/>
      <c r="X41" s="7"/>
      <c r="Y41" s="7"/>
      <c r="Z41" s="8"/>
      <c r="AA41" s="8"/>
    </row>
    <row r="42" spans="1:27">
      <c r="A42" s="6"/>
      <c r="B42" s="7"/>
      <c r="C42" s="7" t="s">
        <v>543</v>
      </c>
      <c r="D42" s="7" t="s">
        <v>1028</v>
      </c>
      <c r="E42" s="7" t="s">
        <v>1020</v>
      </c>
      <c r="F42" s="7">
        <v>0</v>
      </c>
      <c r="G42" s="7"/>
      <c r="H42" s="8">
        <v>0</v>
      </c>
      <c r="I42" s="8">
        <v>0</v>
      </c>
      <c r="J42" s="8" t="str">
        <v>511_</v>
      </c>
      <c r="K42" s="8"/>
      <c r="L42" s="7"/>
      <c r="M42" s="7" t="s">
        <v>1029</v>
      </c>
      <c r="N42" s="7" t="s">
        <v>1030</v>
      </c>
      <c r="O42" s="7" t="s">
        <v>137</v>
      </c>
      <c r="P42" s="7" t="s">
        <v>549</v>
      </c>
      <c r="Q42" s="7" t="s">
        <v>349</v>
      </c>
      <c r="R42" s="7"/>
      <c r="S42" s="8">
        <v>0</v>
      </c>
      <c r="T42" s="8">
        <v>0</v>
      </c>
      <c r="U42" s="8"/>
      <c r="V42" s="7"/>
      <c r="W42" s="7"/>
      <c r="X42" s="7"/>
      <c r="Y42" s="7"/>
      <c r="Z42" s="8"/>
      <c r="AA42" s="8"/>
    </row>
    <row r="43" spans="1:27">
      <c r="A43" s="6"/>
      <c r="B43" s="7"/>
      <c r="C43" s="7" t="s">
        <v>995</v>
      </c>
      <c r="D43" s="7" t="s">
        <v>1031</v>
      </c>
      <c r="E43" s="7" t="s">
        <v>1020</v>
      </c>
      <c r="F43" s="7">
        <v>0</v>
      </c>
      <c r="G43" s="7"/>
      <c r="H43" s="8">
        <v>0</v>
      </c>
      <c r="I43" s="8">
        <v>0</v>
      </c>
      <c r="J43" s="8" t="str">
        <v>521_</v>
      </c>
      <c r="K43" s="8"/>
      <c r="L43" s="7"/>
      <c r="M43" s="7" t="s">
        <v>1032</v>
      </c>
      <c r="N43" s="7" t="s">
        <v>1033</v>
      </c>
      <c r="O43" s="7" t="s">
        <v>137</v>
      </c>
      <c r="P43" s="7" t="s">
        <v>549</v>
      </c>
      <c r="Q43" s="7" t="s">
        <v>465</v>
      </c>
      <c r="R43" s="7"/>
      <c r="S43" s="8">
        <v>0</v>
      </c>
      <c r="T43" s="8">
        <v>0</v>
      </c>
      <c r="U43" s="8"/>
      <c r="V43" s="7"/>
      <c r="W43" s="7"/>
      <c r="X43" s="7"/>
      <c r="Y43" s="7"/>
      <c r="Z43" s="8"/>
      <c r="AA43" s="8"/>
    </row>
    <row r="44" spans="1:27">
      <c r="A44" s="6"/>
      <c r="B44" s="7"/>
      <c r="C44" s="7" t="s">
        <v>659</v>
      </c>
      <c r="D44" s="7" t="s">
        <v>1034</v>
      </c>
      <c r="E44" s="7" t="s">
        <v>1020</v>
      </c>
      <c r="F44" s="7">
        <v>0</v>
      </c>
      <c r="G44" s="7"/>
      <c r="H44" s="8">
        <v>0</v>
      </c>
      <c r="I44" s="8">
        <v>0</v>
      </c>
      <c r="J44" s="8" t="str">
        <v>515_</v>
      </c>
      <c r="K44" s="8"/>
      <c r="L44" s="7"/>
      <c r="M44" s="7" t="s">
        <v>1035</v>
      </c>
      <c r="N44" s="7" t="s">
        <v>1036</v>
      </c>
      <c r="O44" s="7" t="s">
        <v>137</v>
      </c>
      <c r="P44" s="7" t="s">
        <v>549</v>
      </c>
      <c r="Q44" s="7" t="s">
        <v>465</v>
      </c>
      <c r="R44" s="7"/>
      <c r="S44" s="8">
        <v>0</v>
      </c>
      <c r="T44" s="8">
        <v>0</v>
      </c>
      <c r="U44" s="8"/>
      <c r="V44" s="7"/>
      <c r="W44" s="7"/>
      <c r="X44" s="7"/>
      <c r="Y44" s="7"/>
      <c r="Z44" s="8"/>
      <c r="AA44" s="8"/>
    </row>
    <row r="45" spans="1:27">
      <c r="A45" s="6"/>
      <c r="B45" s="7"/>
      <c r="C45" s="7" t="s">
        <v>1037</v>
      </c>
      <c r="D45" s="7" t="s">
        <v>1038</v>
      </c>
      <c r="E45" s="7" t="s">
        <v>1020</v>
      </c>
      <c r="F45" s="7">
        <v>0</v>
      </c>
      <c r="G45" s="7"/>
      <c r="H45" s="8">
        <v>0</v>
      </c>
      <c r="I45" s="8">
        <v>0</v>
      </c>
      <c r="J45" s="8" t="str">
        <v>621_</v>
      </c>
      <c r="K45" s="8"/>
      <c r="L45" s="7"/>
      <c r="M45" s="7" t="s">
        <v>1039</v>
      </c>
      <c r="N45" s="7" t="s">
        <v>1040</v>
      </c>
      <c r="O45" s="7" t="s">
        <v>137</v>
      </c>
      <c r="P45" s="7" t="s">
        <v>583</v>
      </c>
      <c r="Q45" s="7" t="s">
        <v>375</v>
      </c>
      <c r="R45" s="7"/>
      <c r="S45" s="8">
        <v>0</v>
      </c>
      <c r="T45" s="8">
        <v>0</v>
      </c>
      <c r="U45" s="8"/>
      <c r="V45" s="7"/>
      <c r="W45" s="7"/>
      <c r="X45" s="7"/>
      <c r="Y45" s="7"/>
      <c r="Z45" s="8"/>
      <c r="AA45" s="8"/>
    </row>
    <row r="46" spans="1:27">
      <c r="A46" s="6"/>
      <c r="B46" s="7"/>
      <c r="C46" s="7" t="s">
        <v>1041</v>
      </c>
      <c r="D46" s="7" t="s">
        <v>1042</v>
      </c>
      <c r="E46" s="7" t="s">
        <v>1020</v>
      </c>
      <c r="F46" s="7">
        <v>0</v>
      </c>
      <c r="G46" s="7"/>
      <c r="H46" s="8">
        <v>0</v>
      </c>
      <c r="I46" s="8">
        <v>0</v>
      </c>
      <c r="J46" s="8" t="str">
        <v>622_</v>
      </c>
      <c r="K46" s="8"/>
      <c r="L46" s="7"/>
      <c r="M46" s="7" t="s">
        <v>1043</v>
      </c>
      <c r="N46" s="7" t="s">
        <v>1044</v>
      </c>
      <c r="O46" s="7" t="s">
        <v>137</v>
      </c>
      <c r="P46" s="7" t="s">
        <v>575</v>
      </c>
      <c r="Q46" s="7" t="s">
        <v>369</v>
      </c>
      <c r="R46" s="7"/>
      <c r="S46" s="8">
        <v>0</v>
      </c>
      <c r="T46" s="8">
        <v>0</v>
      </c>
      <c r="U46" s="8"/>
      <c r="V46" s="7"/>
      <c r="W46" s="7"/>
      <c r="X46" s="7"/>
      <c r="Y46" s="7"/>
      <c r="Z46" s="8"/>
      <c r="AA46" s="8"/>
    </row>
    <row r="47" spans="1:27">
      <c r="A47" s="6"/>
      <c r="B47" s="7"/>
      <c r="C47" s="7" t="s">
        <v>1045</v>
      </c>
      <c r="D47" s="7" t="s">
        <v>1046</v>
      </c>
      <c r="E47" s="7" t="s">
        <v>1020</v>
      </c>
      <c r="F47" s="7">
        <v>0</v>
      </c>
      <c r="G47" s="7"/>
      <c r="H47" s="8">
        <v>0</v>
      </c>
      <c r="I47" s="8">
        <v>0</v>
      </c>
      <c r="J47" s="8" t="str">
        <v>627_</v>
      </c>
      <c r="K47" s="8"/>
      <c r="L47" s="7"/>
      <c r="M47" s="7" t="s">
        <v>1047</v>
      </c>
      <c r="N47" s="7" t="s">
        <v>1048</v>
      </c>
      <c r="O47" s="7" t="s">
        <v>137</v>
      </c>
      <c r="P47" s="7" t="s">
        <v>577</v>
      </c>
      <c r="Q47" s="7" t="s">
        <v>379</v>
      </c>
      <c r="R47" s="7"/>
      <c r="S47" s="8">
        <v>0</v>
      </c>
      <c r="T47" s="8">
        <v>0</v>
      </c>
      <c r="U47" s="8"/>
      <c r="V47" s="7"/>
      <c r="W47" s="7"/>
      <c r="X47" s="7"/>
      <c r="Y47" s="7"/>
      <c r="Z47" s="8"/>
      <c r="AA47" s="8"/>
    </row>
    <row r="48" spans="1:27">
      <c r="A48" s="6"/>
      <c r="B48" s="7"/>
      <c r="C48" s="7" t="s">
        <v>137</v>
      </c>
      <c r="D48" s="7" t="s">
        <v>1049</v>
      </c>
      <c r="E48" s="7" t="s">
        <v>1020</v>
      </c>
      <c r="F48" s="7">
        <v>0</v>
      </c>
      <c r="G48" s="7"/>
      <c r="H48" s="8">
        <v>0</v>
      </c>
      <c r="I48" s="8">
        <v>0</v>
      </c>
      <c r="J48" s="8" t="str">
        <v>632_</v>
      </c>
      <c r="K48" s="8"/>
      <c r="L48" s="7"/>
      <c r="M48" s="7" t="s">
        <v>1050</v>
      </c>
      <c r="N48" s="7" t="s">
        <v>1051</v>
      </c>
      <c r="O48" s="7" t="s">
        <v>137</v>
      </c>
      <c r="P48" s="7" t="s">
        <v>559</v>
      </c>
      <c r="Q48" s="7" t="s">
        <v>353</v>
      </c>
      <c r="R48" s="7"/>
      <c r="S48" s="8">
        <v>0</v>
      </c>
      <c r="T48" s="8">
        <v>0</v>
      </c>
      <c r="U48" s="8"/>
      <c r="V48" s="7"/>
      <c r="W48" s="7"/>
      <c r="X48" s="7"/>
      <c r="Y48" s="7"/>
      <c r="Z48" s="8"/>
      <c r="AA48" s="8"/>
    </row>
    <row r="49" spans="1:27">
      <c r="A49" s="6"/>
      <c r="B49" s="7"/>
      <c r="C49" s="7" t="s">
        <v>662</v>
      </c>
      <c r="D49" s="7" t="s">
        <v>394</v>
      </c>
      <c r="E49" s="7" t="s">
        <v>1020</v>
      </c>
      <c r="F49" s="7">
        <v>0</v>
      </c>
      <c r="G49" s="7"/>
      <c r="H49" s="8">
        <v>0</v>
      </c>
      <c r="I49" s="8">
        <v>0</v>
      </c>
      <c r="J49" s="8" t="str">
        <v>635_</v>
      </c>
      <c r="K49" s="8"/>
      <c r="L49" s="7"/>
      <c r="M49" s="7" t="s">
        <v>1052</v>
      </c>
      <c r="N49" s="7" t="s">
        <v>1053</v>
      </c>
      <c r="O49" s="7" t="s">
        <v>137</v>
      </c>
      <c r="P49" s="7" t="s">
        <v>559</v>
      </c>
      <c r="Q49" s="7" t="s">
        <v>353</v>
      </c>
      <c r="R49" s="7"/>
      <c r="S49" s="8">
        <v>0</v>
      </c>
      <c r="T49" s="8">
        <v>0</v>
      </c>
      <c r="U49" s="8"/>
      <c r="V49" s="7"/>
      <c r="W49" s="7"/>
      <c r="X49" s="7"/>
      <c r="Y49" s="7"/>
      <c r="Z49" s="8"/>
      <c r="AA49" s="8"/>
    </row>
    <row r="50" spans="1:27">
      <c r="A50" s="6"/>
      <c r="B50" s="7"/>
      <c r="C50" s="7" t="s">
        <v>134</v>
      </c>
      <c r="D50" s="7" t="s">
        <v>1054</v>
      </c>
      <c r="E50" s="7" t="s">
        <v>1020</v>
      </c>
      <c r="F50" s="7">
        <v>0</v>
      </c>
      <c r="G50" s="7"/>
      <c r="H50" s="8">
        <v>0</v>
      </c>
      <c r="I50" s="8">
        <v>0</v>
      </c>
      <c r="J50" s="8" t="str">
        <v>641_</v>
      </c>
      <c r="K50" s="8"/>
      <c r="L50" s="7"/>
      <c r="M50" s="7" t="s">
        <v>1055</v>
      </c>
      <c r="N50" s="7" t="s">
        <v>1056</v>
      </c>
      <c r="O50" s="7" t="s">
        <v>137</v>
      </c>
      <c r="P50" s="7" t="s">
        <v>559</v>
      </c>
      <c r="Q50" s="7" t="s">
        <v>353</v>
      </c>
      <c r="R50" s="7"/>
      <c r="S50" s="8">
        <v>0</v>
      </c>
      <c r="T50" s="8">
        <v>0</v>
      </c>
      <c r="U50" s="8"/>
      <c r="V50" s="7"/>
      <c r="W50" s="7"/>
      <c r="X50" s="7"/>
      <c r="Y50" s="7"/>
      <c r="Z50" s="8"/>
      <c r="AA50" s="8"/>
    </row>
    <row r="51" spans="1:27">
      <c r="A51" s="6"/>
      <c r="B51" s="7"/>
      <c r="C51" s="7" t="s">
        <v>119</v>
      </c>
      <c r="D51" s="7" t="s">
        <v>1057</v>
      </c>
      <c r="E51" s="7" t="s">
        <v>1020</v>
      </c>
      <c r="F51" s="7">
        <v>0</v>
      </c>
      <c r="G51" s="7"/>
      <c r="H51" s="8">
        <v>0</v>
      </c>
      <c r="I51" s="8">
        <v>0</v>
      </c>
      <c r="J51" s="8" t="str">
        <v>642_</v>
      </c>
      <c r="K51" s="8"/>
      <c r="L51" s="7"/>
      <c r="M51" s="7" t="s">
        <v>1058</v>
      </c>
      <c r="N51" s="7" t="s">
        <v>1059</v>
      </c>
      <c r="O51" s="7" t="s">
        <v>137</v>
      </c>
      <c r="P51" s="7" t="s">
        <v>559</v>
      </c>
      <c r="Q51" s="7" t="s">
        <v>353</v>
      </c>
      <c r="R51" s="7"/>
      <c r="S51" s="8">
        <v>0</v>
      </c>
      <c r="T51" s="8">
        <v>0</v>
      </c>
      <c r="U51" s="8"/>
      <c r="V51" s="7"/>
      <c r="W51" s="7"/>
      <c r="X51" s="7"/>
      <c r="Y51" s="7"/>
      <c r="Z51" s="8"/>
      <c r="AA51" s="8"/>
    </row>
    <row r="52" spans="1:27">
      <c r="A52" s="6"/>
      <c r="B52" s="7"/>
      <c r="C52" s="7" t="s">
        <v>655</v>
      </c>
      <c r="D52" s="7" t="s">
        <v>1060</v>
      </c>
      <c r="E52" s="7" t="s">
        <v>1020</v>
      </c>
      <c r="F52" s="7">
        <v>0</v>
      </c>
      <c r="G52" s="7"/>
      <c r="H52" s="8">
        <v>0</v>
      </c>
      <c r="I52" s="8">
        <v>0</v>
      </c>
      <c r="J52" s="8" t="str">
        <v>711_</v>
      </c>
      <c r="K52" s="8"/>
      <c r="L52" s="7"/>
      <c r="M52" s="7" t="s">
        <v>1061</v>
      </c>
      <c r="N52" s="7" t="s">
        <v>1062</v>
      </c>
      <c r="O52" s="7" t="s">
        <v>137</v>
      </c>
      <c r="P52" s="7" t="s">
        <v>559</v>
      </c>
      <c r="Q52" s="7" t="s">
        <v>353</v>
      </c>
      <c r="R52" s="7"/>
      <c r="S52" s="8">
        <v>0</v>
      </c>
      <c r="T52" s="8">
        <v>0</v>
      </c>
      <c r="U52" s="8"/>
      <c r="V52" s="7"/>
      <c r="W52" s="7"/>
      <c r="X52" s="7"/>
      <c r="Y52" s="7"/>
      <c r="Z52" s="8"/>
      <c r="AA52" s="8"/>
    </row>
    <row r="53" spans="1:27">
      <c r="A53" s="6"/>
      <c r="B53" s="7"/>
      <c r="C53" s="7" t="s">
        <v>657</v>
      </c>
      <c r="D53" s="7" t="s">
        <v>344</v>
      </c>
      <c r="E53" s="7" t="s">
        <v>1020</v>
      </c>
      <c r="F53" s="7">
        <v>0</v>
      </c>
      <c r="G53" s="7"/>
      <c r="H53" s="8">
        <v>0</v>
      </c>
      <c r="I53" s="8">
        <v>0</v>
      </c>
      <c r="J53" s="8" t="str">
        <v>811_</v>
      </c>
      <c r="K53" s="8"/>
      <c r="L53" s="7"/>
      <c r="M53" s="7" t="s">
        <v>1063</v>
      </c>
      <c r="N53" s="7" t="s">
        <v>1064</v>
      </c>
      <c r="O53" s="7" t="s">
        <v>137</v>
      </c>
      <c r="P53" s="7" t="s">
        <v>561</v>
      </c>
      <c r="Q53" s="7" t="s">
        <v>357</v>
      </c>
      <c r="R53" s="7"/>
      <c r="S53" s="8">
        <v>0</v>
      </c>
      <c r="T53" s="8">
        <v>0</v>
      </c>
      <c r="U53" s="8"/>
      <c r="V53" s="7"/>
      <c r="W53" s="7"/>
      <c r="X53" s="7"/>
      <c r="Y53" s="7"/>
      <c r="Z53" s="8"/>
      <c r="AA53" s="8"/>
    </row>
    <row r="54" spans="1:27">
      <c r="A54" s="6"/>
      <c r="B54" s="7"/>
      <c r="C54" s="7" t="s">
        <v>1065</v>
      </c>
      <c r="D54" s="7" t="s">
        <v>1066</v>
      </c>
      <c r="E54" s="7" t="s">
        <v>1020</v>
      </c>
      <c r="F54" s="7">
        <v>0</v>
      </c>
      <c r="G54" s="7"/>
      <c r="H54" s="8">
        <v>0</v>
      </c>
      <c r="I54" s="8">
        <v>0</v>
      </c>
      <c r="J54" s="8" t="str">
        <v>999_</v>
      </c>
      <c r="K54" s="8"/>
      <c r="L54" s="7"/>
      <c r="M54" s="7" t="s">
        <v>1067</v>
      </c>
      <c r="N54" s="7" t="s">
        <v>1068</v>
      </c>
      <c r="O54" s="7" t="s">
        <v>137</v>
      </c>
      <c r="P54" s="7" t="s">
        <v>561</v>
      </c>
      <c r="Q54" s="7" t="s">
        <v>359</v>
      </c>
      <c r="R54" s="7"/>
      <c r="S54" s="8">
        <v>0</v>
      </c>
      <c r="T54" s="8">
        <v>0</v>
      </c>
      <c r="U54" s="8"/>
      <c r="V54" s="7"/>
      <c r="W54" s="7"/>
      <c r="X54" s="7"/>
      <c r="Y54" s="7"/>
      <c r="Z54" s="8"/>
      <c r="AA54" s="8"/>
    </row>
    <row r="55" spans="1:27">
      <c r="A55" s="6"/>
      <c r="B55" s="7"/>
      <c r="C55" s="7"/>
      <c r="D55" s="7"/>
      <c r="E55" s="7"/>
      <c r="F55" s="7"/>
      <c r="G55" s="7"/>
      <c r="H55" s="8"/>
      <c r="I55" s="8"/>
      <c r="J55" s="8"/>
      <c r="K55" s="8"/>
      <c r="L55" s="7"/>
      <c r="M55" s="7" t="s">
        <v>1069</v>
      </c>
      <c r="N55" s="7" t="s">
        <v>1070</v>
      </c>
      <c r="O55" s="7" t="s">
        <v>137</v>
      </c>
      <c r="P55" s="7" t="s">
        <v>561</v>
      </c>
      <c r="Q55" s="7" t="s">
        <v>359</v>
      </c>
      <c r="R55" s="7"/>
      <c r="S55" s="8">
        <v>0</v>
      </c>
      <c r="T55" s="8">
        <v>0</v>
      </c>
      <c r="U55" s="8"/>
      <c r="V55" s="7"/>
      <c r="W55" s="7"/>
      <c r="X55" s="7"/>
      <c r="Y55" s="7"/>
      <c r="Z55" s="8"/>
      <c r="AA55" s="8"/>
    </row>
    <row r="56" spans="1:27">
      <c r="A56" s="6"/>
      <c r="B56" s="7"/>
      <c r="C56" s="7"/>
      <c r="D56" s="7"/>
      <c r="E56" s="7"/>
      <c r="F56" s="7"/>
      <c r="G56" s="7"/>
      <c r="H56" s="8"/>
      <c r="I56" s="8"/>
      <c r="J56" s="8"/>
      <c r="K56" s="8"/>
      <c r="L56" s="7"/>
      <c r="M56" s="7" t="s">
        <v>1071</v>
      </c>
      <c r="N56" s="7" t="s">
        <v>1072</v>
      </c>
      <c r="O56" s="7" t="s">
        <v>137</v>
      </c>
      <c r="P56" s="7" t="s">
        <v>561</v>
      </c>
      <c r="Q56" s="7" t="s">
        <v>359</v>
      </c>
      <c r="R56" s="7"/>
      <c r="S56" s="8">
        <v>0</v>
      </c>
      <c r="T56" s="8">
        <v>0</v>
      </c>
      <c r="U56" s="8"/>
      <c r="V56" s="7"/>
      <c r="W56" s="7"/>
      <c r="X56" s="7"/>
      <c r="Y56" s="7"/>
      <c r="Z56" s="8"/>
      <c r="AA56" s="8"/>
    </row>
    <row r="57" spans="1:27">
      <c r="A57" s="6"/>
      <c r="B57" s="7"/>
      <c r="C57" s="7"/>
      <c r="D57" s="7"/>
      <c r="E57" s="7"/>
      <c r="F57" s="7"/>
      <c r="G57" s="7"/>
      <c r="H57" s="8"/>
      <c r="I57" s="8"/>
      <c r="J57" s="8"/>
      <c r="K57" s="8"/>
      <c r="L57" s="7"/>
      <c r="M57" s="7" t="s">
        <v>1073</v>
      </c>
      <c r="N57" s="7" t="s">
        <v>1074</v>
      </c>
      <c r="O57" s="7" t="s">
        <v>137</v>
      </c>
      <c r="P57" s="7" t="s">
        <v>573</v>
      </c>
      <c r="Q57" s="7" t="s">
        <v>367</v>
      </c>
      <c r="R57" s="7"/>
      <c r="S57" s="8">
        <v>0</v>
      </c>
      <c r="T57" s="8">
        <v>0</v>
      </c>
      <c r="U57" s="8"/>
      <c r="V57" s="7"/>
      <c r="W57" s="7"/>
      <c r="X57" s="7"/>
      <c r="Y57" s="7"/>
      <c r="Z57" s="8"/>
      <c r="AA57" s="8"/>
    </row>
    <row r="58" spans="1:27">
      <c r="A58" s="6"/>
      <c r="B58" s="7"/>
      <c r="C58" s="7"/>
      <c r="D58" s="7"/>
      <c r="E58" s="7"/>
      <c r="F58" s="7"/>
      <c r="G58" s="7"/>
      <c r="H58" s="8"/>
      <c r="I58" s="8"/>
      <c r="J58" s="8"/>
      <c r="K58" s="8"/>
      <c r="L58" s="7"/>
      <c r="M58" s="7" t="s">
        <v>1075</v>
      </c>
      <c r="N58" s="7" t="s">
        <v>1076</v>
      </c>
      <c r="O58" s="7" t="s">
        <v>137</v>
      </c>
      <c r="P58" s="7" t="s">
        <v>561</v>
      </c>
      <c r="Q58" s="7" t="s">
        <v>363</v>
      </c>
      <c r="R58" s="7"/>
      <c r="S58" s="8">
        <v>0</v>
      </c>
      <c r="T58" s="8">
        <v>0</v>
      </c>
      <c r="U58" s="8"/>
      <c r="V58" s="7"/>
      <c r="W58" s="7"/>
      <c r="X58" s="7"/>
      <c r="Y58" s="7"/>
      <c r="Z58" s="8"/>
      <c r="AA58" s="8"/>
    </row>
    <row r="59" spans="1:27">
      <c r="A59" s="6"/>
      <c r="B59" s="7"/>
      <c r="C59" s="7"/>
      <c r="D59" s="7"/>
      <c r="E59" s="7"/>
      <c r="F59" s="7"/>
      <c r="G59" s="7"/>
      <c r="H59" s="8"/>
      <c r="I59" s="8"/>
      <c r="J59" s="8"/>
      <c r="K59" s="8"/>
      <c r="L59" s="7"/>
      <c r="M59" s="7" t="s">
        <v>1077</v>
      </c>
      <c r="N59" s="7" t="s">
        <v>1078</v>
      </c>
      <c r="O59" s="7" t="s">
        <v>137</v>
      </c>
      <c r="P59" s="7" t="s">
        <v>561</v>
      </c>
      <c r="Q59" s="7" t="s">
        <v>365</v>
      </c>
      <c r="R59" s="7"/>
      <c r="S59" s="8">
        <v>0</v>
      </c>
      <c r="T59" s="8">
        <v>0</v>
      </c>
      <c r="U59" s="8"/>
      <c r="V59" s="7"/>
      <c r="W59" s="7"/>
      <c r="X59" s="7"/>
      <c r="Y59" s="7"/>
      <c r="Z59" s="8"/>
      <c r="AA59" s="8"/>
    </row>
    <row r="60" spans="1:27">
      <c r="A60" s="6"/>
      <c r="B60" s="7"/>
      <c r="C60" s="7"/>
      <c r="D60" s="7"/>
      <c r="E60" s="7"/>
      <c r="F60" s="7"/>
      <c r="G60" s="7"/>
      <c r="H60" s="8"/>
      <c r="I60" s="8"/>
      <c r="J60" s="8"/>
      <c r="K60" s="8"/>
      <c r="L60" s="7"/>
      <c r="M60" s="7" t="s">
        <v>1079</v>
      </c>
      <c r="N60" s="7" t="s">
        <v>1080</v>
      </c>
      <c r="O60" s="7" t="s">
        <v>137</v>
      </c>
      <c r="P60" s="7" t="s">
        <v>561</v>
      </c>
      <c r="Q60" s="7" t="s">
        <v>361</v>
      </c>
      <c r="R60" s="7"/>
      <c r="S60" s="8">
        <v>0</v>
      </c>
      <c r="T60" s="8">
        <v>0</v>
      </c>
      <c r="U60" s="8"/>
      <c r="V60" s="7"/>
      <c r="W60" s="7"/>
      <c r="X60" s="7"/>
      <c r="Y60" s="7"/>
      <c r="Z60" s="8"/>
      <c r="AA60" s="8"/>
    </row>
    <row r="61" spans="1:27">
      <c r="A61" s="6"/>
      <c r="B61" s="7"/>
      <c r="C61" s="7"/>
      <c r="D61" s="7"/>
      <c r="E61" s="7"/>
      <c r="F61" s="7"/>
      <c r="G61" s="7"/>
      <c r="H61" s="8"/>
      <c r="I61" s="8"/>
      <c r="J61" s="8"/>
      <c r="K61" s="8"/>
      <c r="L61" s="7"/>
      <c r="M61" s="7" t="s">
        <v>1081</v>
      </c>
      <c r="N61" s="7" t="s">
        <v>1082</v>
      </c>
      <c r="O61" s="7" t="s">
        <v>137</v>
      </c>
      <c r="P61" s="7" t="s">
        <v>561</v>
      </c>
      <c r="Q61" s="7" t="s">
        <v>357</v>
      </c>
      <c r="R61" s="7"/>
      <c r="S61" s="8">
        <v>0</v>
      </c>
      <c r="T61" s="8">
        <v>0</v>
      </c>
      <c r="U61" s="8"/>
      <c r="V61" s="7"/>
      <c r="W61" s="7"/>
      <c r="X61" s="7"/>
      <c r="Y61" s="7"/>
      <c r="Z61" s="8"/>
      <c r="AA61" s="8"/>
    </row>
    <row r="62" spans="1:27">
      <c r="A62" s="6"/>
      <c r="B62" s="7"/>
      <c r="C62" s="7"/>
      <c r="D62" s="7"/>
      <c r="E62" s="7"/>
      <c r="F62" s="7"/>
      <c r="G62" s="7"/>
      <c r="H62" s="8"/>
      <c r="I62" s="8"/>
      <c r="J62" s="8"/>
      <c r="K62" s="8"/>
      <c r="L62" s="7"/>
      <c r="M62" s="7" t="s">
        <v>1083</v>
      </c>
      <c r="N62" s="7" t="s">
        <v>1084</v>
      </c>
      <c r="O62" s="7" t="s">
        <v>137</v>
      </c>
      <c r="P62" s="7" t="s">
        <v>555</v>
      </c>
      <c r="Q62" s="7" t="s">
        <v>351</v>
      </c>
      <c r="R62" s="7"/>
      <c r="S62" s="8">
        <v>0</v>
      </c>
      <c r="T62" s="8">
        <v>0</v>
      </c>
      <c r="U62" s="8"/>
      <c r="V62" s="7"/>
      <c r="W62" s="7"/>
      <c r="X62" s="7"/>
      <c r="Y62" s="7"/>
      <c r="Z62" s="8"/>
      <c r="AA62" s="8"/>
    </row>
    <row r="63" spans="1:27">
      <c r="A63" s="6"/>
      <c r="B63" s="7"/>
      <c r="C63" s="7"/>
      <c r="D63" s="7"/>
      <c r="E63" s="7"/>
      <c r="F63" s="7"/>
      <c r="G63" s="7"/>
      <c r="H63" s="8"/>
      <c r="I63" s="8"/>
      <c r="J63" s="8"/>
      <c r="K63" s="8"/>
      <c r="L63" s="7"/>
      <c r="M63" s="7" t="s">
        <v>1085</v>
      </c>
      <c r="N63" s="7" t="s">
        <v>1086</v>
      </c>
      <c r="O63" s="7" t="s">
        <v>137</v>
      </c>
      <c r="P63" s="7" t="s">
        <v>555</v>
      </c>
      <c r="Q63" s="7" t="s">
        <v>351</v>
      </c>
      <c r="R63" s="7"/>
      <c r="S63" s="8">
        <v>0</v>
      </c>
      <c r="T63" s="8">
        <v>0</v>
      </c>
      <c r="U63" s="8"/>
      <c r="V63" s="7"/>
      <c r="W63" s="7"/>
      <c r="X63" s="7"/>
      <c r="Y63" s="7"/>
      <c r="Z63" s="8"/>
      <c r="AA63" s="8"/>
    </row>
    <row r="64" spans="1:27">
      <c r="A64" s="6"/>
      <c r="B64" s="7"/>
      <c r="C64" s="7"/>
      <c r="D64" s="7"/>
      <c r="E64" s="7"/>
      <c r="F64" s="7"/>
      <c r="G64" s="7"/>
      <c r="H64" s="8"/>
      <c r="I64" s="8"/>
      <c r="J64" s="8"/>
      <c r="K64" s="8"/>
      <c r="L64" s="7"/>
      <c r="M64" s="7" t="s">
        <v>1087</v>
      </c>
      <c r="N64" s="7" t="s">
        <v>1088</v>
      </c>
      <c r="O64" s="7" t="s">
        <v>137</v>
      </c>
      <c r="P64" s="7" t="s">
        <v>555</v>
      </c>
      <c r="Q64" s="7" t="s">
        <v>351</v>
      </c>
      <c r="R64" s="7"/>
      <c r="S64" s="8">
        <v>0</v>
      </c>
      <c r="T64" s="8">
        <v>0</v>
      </c>
      <c r="U64" s="8"/>
      <c r="V64" s="7"/>
      <c r="W64" s="7"/>
      <c r="X64" s="7"/>
      <c r="Y64" s="7"/>
      <c r="Z64" s="8"/>
      <c r="AA64" s="8"/>
    </row>
    <row r="65" spans="1:27">
      <c r="A65" s="6"/>
      <c r="B65" s="7"/>
      <c r="C65" s="7"/>
      <c r="D65" s="7"/>
      <c r="E65" s="7"/>
      <c r="F65" s="7"/>
      <c r="G65" s="7"/>
      <c r="H65" s="8"/>
      <c r="I65" s="8"/>
      <c r="J65" s="8"/>
      <c r="K65" s="8"/>
      <c r="L65" s="7"/>
      <c r="M65" s="7" t="s">
        <v>1089</v>
      </c>
      <c r="N65" s="7" t="s">
        <v>1090</v>
      </c>
      <c r="O65" s="7" t="s">
        <v>137</v>
      </c>
      <c r="P65" s="7" t="s">
        <v>640</v>
      </c>
      <c r="Q65" s="7" t="s">
        <v>320</v>
      </c>
      <c r="R65" s="7"/>
      <c r="S65" s="8">
        <v>0</v>
      </c>
      <c r="T65" s="8">
        <v>0</v>
      </c>
      <c r="U65" s="8"/>
      <c r="V65" s="7"/>
      <c r="W65" s="7"/>
      <c r="X65" s="7"/>
      <c r="Y65" s="7"/>
      <c r="Z65" s="8"/>
      <c r="AA65" s="8"/>
    </row>
    <row r="66" spans="1:27">
      <c r="A66" s="6"/>
      <c r="B66" s="7"/>
      <c r="C66" s="7"/>
      <c r="D66" s="7"/>
      <c r="E66" s="7"/>
      <c r="F66" s="7"/>
      <c r="G66" s="7"/>
      <c r="H66" s="8"/>
      <c r="I66" s="8"/>
      <c r="J66" s="8"/>
      <c r="K66" s="8"/>
      <c r="L66" s="7"/>
      <c r="M66" s="7" t="s">
        <v>1091</v>
      </c>
      <c r="N66" s="7" t="s">
        <v>1092</v>
      </c>
      <c r="O66" s="7" t="s">
        <v>137</v>
      </c>
      <c r="P66" s="7" t="s">
        <v>640</v>
      </c>
      <c r="Q66" s="7" t="s">
        <v>320</v>
      </c>
      <c r="R66" s="7"/>
      <c r="S66" s="8">
        <v>0</v>
      </c>
      <c r="T66" s="8">
        <v>0</v>
      </c>
      <c r="U66" s="8"/>
      <c r="V66" s="7"/>
      <c r="W66" s="7"/>
      <c r="X66" s="7"/>
      <c r="Y66" s="7"/>
      <c r="Z66" s="8"/>
      <c r="AA66" s="8"/>
    </row>
    <row r="67" spans="1:27">
      <c r="A67" s="6"/>
      <c r="B67" s="7"/>
      <c r="C67" s="7"/>
      <c r="D67" s="7"/>
      <c r="E67" s="7"/>
      <c r="F67" s="7"/>
      <c r="G67" s="7"/>
      <c r="H67" s="8"/>
      <c r="I67" s="8"/>
      <c r="J67" s="8"/>
      <c r="K67" s="8"/>
      <c r="L67" s="7"/>
      <c r="M67" s="7" t="s">
        <v>1093</v>
      </c>
      <c r="N67" s="7" t="s">
        <v>1094</v>
      </c>
      <c r="O67" s="7" t="s">
        <v>137</v>
      </c>
      <c r="P67" s="7" t="s">
        <v>640</v>
      </c>
      <c r="Q67" s="7" t="s">
        <v>320</v>
      </c>
      <c r="R67" s="7"/>
      <c r="S67" s="8">
        <v>0</v>
      </c>
      <c r="T67" s="8">
        <v>0</v>
      </c>
      <c r="U67" s="8"/>
      <c r="V67" s="7"/>
      <c r="W67" s="7"/>
      <c r="X67" s="7"/>
      <c r="Y67" s="7"/>
      <c r="Z67" s="8"/>
      <c r="AA67" s="8"/>
    </row>
    <row r="68" spans="1:27">
      <c r="A68" s="6"/>
      <c r="B68" s="7"/>
      <c r="C68" s="7"/>
      <c r="D68" s="7"/>
      <c r="E68" s="7"/>
      <c r="F68" s="7"/>
      <c r="G68" s="7"/>
      <c r="H68" s="8"/>
      <c r="I68" s="8"/>
      <c r="J68" s="8"/>
      <c r="K68" s="8"/>
      <c r="L68" s="7"/>
      <c r="M68" s="7" t="s">
        <v>1095</v>
      </c>
      <c r="N68" s="7" t="s">
        <v>1096</v>
      </c>
      <c r="O68" s="7" t="s">
        <v>137</v>
      </c>
      <c r="P68" s="7" t="s">
        <v>618</v>
      </c>
      <c r="Q68" s="7" t="s">
        <v>445</v>
      </c>
      <c r="R68" s="7"/>
      <c r="S68" s="8">
        <v>0</v>
      </c>
      <c r="T68" s="8">
        <v>0</v>
      </c>
      <c r="U68" s="8"/>
      <c r="V68" s="7"/>
      <c r="W68" s="7"/>
      <c r="X68" s="7"/>
      <c r="Y68" s="7"/>
      <c r="Z68" s="8"/>
      <c r="AA68" s="8"/>
    </row>
    <row r="69" spans="1:27">
      <c r="A69" s="6"/>
      <c r="B69" s="7"/>
      <c r="C69" s="7"/>
      <c r="D69" s="7"/>
      <c r="E69" s="7"/>
      <c r="F69" s="7"/>
      <c r="G69" s="7"/>
      <c r="H69" s="8"/>
      <c r="I69" s="8"/>
      <c r="J69" s="8"/>
      <c r="K69" s="8"/>
      <c r="L69" s="7"/>
      <c r="M69" s="7" t="s">
        <v>1097</v>
      </c>
      <c r="N69" s="7" t="s">
        <v>1098</v>
      </c>
      <c r="O69" s="7" t="s">
        <v>137</v>
      </c>
      <c r="P69" s="7" t="s">
        <v>679</v>
      </c>
      <c r="Q69" s="7" t="s">
        <v>465</v>
      </c>
      <c r="R69" s="7"/>
      <c r="S69" s="8">
        <v>0</v>
      </c>
      <c r="T69" s="8">
        <v>0</v>
      </c>
      <c r="U69" s="8"/>
      <c r="V69" s="7"/>
      <c r="W69" s="7"/>
      <c r="X69" s="7"/>
      <c r="Y69" s="7"/>
      <c r="Z69" s="8"/>
      <c r="AA69" s="8"/>
    </row>
    <row r="70" spans="1:27">
      <c r="A70" s="6"/>
      <c r="B70" s="7"/>
      <c r="C70" s="7"/>
      <c r="D70" s="7"/>
      <c r="E70" s="7"/>
      <c r="F70" s="7"/>
      <c r="G70" s="7"/>
      <c r="H70" s="8"/>
      <c r="I70" s="8"/>
      <c r="J70" s="8"/>
      <c r="K70" s="8"/>
      <c r="L70" s="7"/>
      <c r="M70" s="7" t="s">
        <v>1099</v>
      </c>
      <c r="N70" s="7" t="s">
        <v>1100</v>
      </c>
      <c r="O70" s="7" t="s">
        <v>137</v>
      </c>
      <c r="P70" s="7" t="s">
        <v>613</v>
      </c>
      <c r="Q70" s="7" t="s">
        <v>438</v>
      </c>
      <c r="R70" s="7"/>
      <c r="S70" s="8">
        <v>0</v>
      </c>
      <c r="T70" s="8">
        <v>0</v>
      </c>
      <c r="U70" s="8"/>
      <c r="V70" s="7"/>
      <c r="W70" s="7"/>
      <c r="X70" s="7"/>
      <c r="Y70" s="7"/>
      <c r="Z70" s="8"/>
      <c r="AA70" s="8"/>
    </row>
    <row r="71" spans="1:27">
      <c r="A71" s="6"/>
      <c r="B71" s="7"/>
      <c r="C71" s="7"/>
      <c r="D71" s="7"/>
      <c r="E71" s="7"/>
      <c r="F71" s="7"/>
      <c r="G71" s="7"/>
      <c r="H71" s="8"/>
      <c r="I71" s="8"/>
      <c r="J71" s="8"/>
      <c r="K71" s="8"/>
      <c r="L71" s="7"/>
      <c r="M71" s="7" t="s">
        <v>1101</v>
      </c>
      <c r="N71" s="7" t="s">
        <v>1102</v>
      </c>
      <c r="O71" s="7" t="s">
        <v>137</v>
      </c>
      <c r="P71" s="7" t="s">
        <v>613</v>
      </c>
      <c r="Q71" s="7" t="s">
        <v>438</v>
      </c>
      <c r="R71" s="7"/>
      <c r="S71" s="8">
        <v>0</v>
      </c>
      <c r="T71" s="8">
        <v>0</v>
      </c>
      <c r="U71" s="8"/>
      <c r="V71" s="7"/>
      <c r="W71" s="7"/>
      <c r="X71" s="7"/>
      <c r="Y71" s="7"/>
      <c r="Z71" s="8"/>
      <c r="AA71" s="8"/>
    </row>
    <row r="72" spans="1:27">
      <c r="A72" s="6"/>
      <c r="B72" s="7"/>
      <c r="C72" s="7"/>
      <c r="D72" s="7"/>
      <c r="E72" s="7"/>
      <c r="F72" s="7"/>
      <c r="G72" s="7"/>
      <c r="H72" s="8"/>
      <c r="I72" s="8"/>
      <c r="J72" s="8"/>
      <c r="K72" s="8"/>
      <c r="L72" s="7"/>
      <c r="M72" s="7" t="s">
        <v>1103</v>
      </c>
      <c r="N72" s="7" t="s">
        <v>1104</v>
      </c>
      <c r="O72" s="7" t="s">
        <v>137</v>
      </c>
      <c r="P72" s="7" t="s">
        <v>585</v>
      </c>
      <c r="Q72" s="7" t="s">
        <v>395</v>
      </c>
      <c r="R72" s="7"/>
      <c r="S72" s="8">
        <v>0</v>
      </c>
      <c r="T72" s="8">
        <v>0</v>
      </c>
      <c r="U72" s="8"/>
      <c r="V72" s="7"/>
      <c r="W72" s="7"/>
      <c r="X72" s="7"/>
      <c r="Y72" s="7"/>
      <c r="Z72" s="8"/>
      <c r="AA72" s="8"/>
    </row>
    <row r="73" spans="1:27">
      <c r="A73" s="6"/>
      <c r="B73" s="7"/>
      <c r="C73" s="7"/>
      <c r="D73" s="7"/>
      <c r="E73" s="7"/>
      <c r="F73" s="7"/>
      <c r="G73" s="7"/>
      <c r="H73" s="8"/>
      <c r="I73" s="8"/>
      <c r="J73" s="8"/>
      <c r="K73" s="8"/>
      <c r="L73" s="7"/>
      <c r="M73" s="7" t="s">
        <v>1105</v>
      </c>
      <c r="N73" s="7" t="s">
        <v>1106</v>
      </c>
      <c r="O73" s="7" t="s">
        <v>137</v>
      </c>
      <c r="P73" s="7" t="s">
        <v>611</v>
      </c>
      <c r="Q73" s="7" t="s">
        <v>436</v>
      </c>
      <c r="R73" s="7"/>
      <c r="S73" s="8">
        <v>0</v>
      </c>
      <c r="T73" s="8">
        <v>0</v>
      </c>
      <c r="U73" s="8"/>
      <c r="V73" s="7"/>
      <c r="W73" s="7"/>
      <c r="X73" s="7"/>
      <c r="Y73" s="7"/>
      <c r="Z73" s="8"/>
      <c r="AA73" s="8"/>
    </row>
    <row r="74" spans="1:27">
      <c r="A74" s="6"/>
      <c r="B74" s="7"/>
      <c r="C74" s="7"/>
      <c r="D74" s="7"/>
      <c r="E74" s="7"/>
      <c r="F74" s="7"/>
      <c r="G74" s="7"/>
      <c r="H74" s="8"/>
      <c r="I74" s="8"/>
      <c r="J74" s="8"/>
      <c r="K74" s="8"/>
      <c r="L74" s="7"/>
      <c r="M74" s="7" t="s">
        <v>1107</v>
      </c>
      <c r="N74" s="7" t="s">
        <v>1108</v>
      </c>
      <c r="O74" s="7" t="s">
        <v>137</v>
      </c>
      <c r="P74" s="7" t="s">
        <v>609</v>
      </c>
      <c r="Q74" s="7" t="s">
        <v>434</v>
      </c>
      <c r="R74" s="7"/>
      <c r="S74" s="8">
        <v>0</v>
      </c>
      <c r="T74" s="8">
        <v>0</v>
      </c>
      <c r="U74" s="8"/>
      <c r="V74" s="7"/>
      <c r="W74" s="7"/>
      <c r="X74" s="7"/>
      <c r="Y74" s="7"/>
      <c r="Z74" s="8"/>
      <c r="AA74" s="8"/>
    </row>
    <row r="75" spans="1:27">
      <c r="A75" s="6"/>
      <c r="B75" s="7"/>
      <c r="C75" s="7"/>
      <c r="D75" s="7"/>
      <c r="E75" s="7"/>
      <c r="F75" s="7"/>
      <c r="G75" s="7"/>
      <c r="H75" s="8"/>
      <c r="I75" s="8"/>
      <c r="J75" s="8"/>
      <c r="K75" s="8"/>
      <c r="L75" s="7"/>
      <c r="M75" s="7" t="s">
        <v>1109</v>
      </c>
      <c r="N75" s="7" t="s">
        <v>1110</v>
      </c>
      <c r="O75" s="7" t="s">
        <v>137</v>
      </c>
      <c r="P75" s="7" t="s">
        <v>611</v>
      </c>
      <c r="Q75" s="7" t="s">
        <v>465</v>
      </c>
      <c r="R75" s="7"/>
      <c r="S75" s="8">
        <v>0</v>
      </c>
      <c r="T75" s="8">
        <v>0</v>
      </c>
      <c r="U75" s="8"/>
      <c r="V75" s="7"/>
      <c r="W75" s="7"/>
      <c r="X75" s="7"/>
      <c r="Y75" s="7"/>
      <c r="Z75" s="8"/>
      <c r="AA75" s="8"/>
    </row>
    <row r="76" spans="1:27">
      <c r="A76" s="6"/>
      <c r="B76" s="7"/>
      <c r="C76" s="7"/>
      <c r="D76" s="7"/>
      <c r="E76" s="7"/>
      <c r="F76" s="7"/>
      <c r="G76" s="7"/>
      <c r="H76" s="8"/>
      <c r="I76" s="8"/>
      <c r="J76" s="8"/>
      <c r="K76" s="8"/>
      <c r="L76" s="7"/>
      <c r="M76" s="7" t="s">
        <v>1111</v>
      </c>
      <c r="N76" s="7" t="s">
        <v>1112</v>
      </c>
      <c r="O76" s="7" t="s">
        <v>137</v>
      </c>
      <c r="P76" s="7" t="s">
        <v>555</v>
      </c>
      <c r="Q76" s="7" t="s">
        <v>351</v>
      </c>
      <c r="R76" s="7"/>
      <c r="S76" s="8">
        <v>0</v>
      </c>
      <c r="T76" s="8">
        <v>0</v>
      </c>
      <c r="U76" s="8"/>
      <c r="V76" s="7"/>
      <c r="W76" s="7"/>
      <c r="X76" s="7"/>
      <c r="Y76" s="7"/>
      <c r="Z76" s="8"/>
      <c r="AA76" s="8"/>
    </row>
    <row r="77" spans="1:27">
      <c r="A77" s="6"/>
      <c r="B77" s="7"/>
      <c r="C77" s="7"/>
      <c r="D77" s="7"/>
      <c r="E77" s="7"/>
      <c r="F77" s="7"/>
      <c r="G77" s="7"/>
      <c r="H77" s="8"/>
      <c r="I77" s="8"/>
      <c r="J77" s="8"/>
      <c r="K77" s="8"/>
      <c r="L77" s="7"/>
      <c r="M77" s="7" t="s">
        <v>1113</v>
      </c>
      <c r="N77" s="7" t="s">
        <v>1114</v>
      </c>
      <c r="O77" s="7" t="s">
        <v>137</v>
      </c>
      <c r="P77" s="7" t="s">
        <v>642</v>
      </c>
      <c r="Q77" s="7" t="s">
        <v>324</v>
      </c>
      <c r="R77" s="7"/>
      <c r="S77" s="8">
        <v>0</v>
      </c>
      <c r="T77" s="8">
        <v>0</v>
      </c>
      <c r="U77" s="8"/>
      <c r="V77" s="7"/>
      <c r="W77" s="7"/>
      <c r="X77" s="7"/>
      <c r="Y77" s="7"/>
      <c r="Z77" s="8"/>
      <c r="AA77" s="8"/>
    </row>
    <row r="78" spans="1:27">
      <c r="A78" s="6"/>
      <c r="B78" s="7"/>
      <c r="C78" s="7"/>
      <c r="D78" s="7"/>
      <c r="E78" s="7"/>
      <c r="F78" s="7"/>
      <c r="G78" s="7"/>
      <c r="H78" s="8"/>
      <c r="I78" s="8"/>
      <c r="J78" s="8"/>
      <c r="K78" s="8"/>
      <c r="L78" s="7"/>
      <c r="M78" s="7" t="s">
        <v>1115</v>
      </c>
      <c r="N78" s="7" t="s">
        <v>1116</v>
      </c>
      <c r="O78" s="7" t="s">
        <v>137</v>
      </c>
      <c r="P78" s="7" t="s">
        <v>613</v>
      </c>
      <c r="Q78" s="7" t="s">
        <v>497</v>
      </c>
      <c r="R78" s="7"/>
      <c r="S78" s="8">
        <v>0</v>
      </c>
      <c r="T78" s="8">
        <v>0</v>
      </c>
      <c r="U78" s="8"/>
      <c r="V78" s="7"/>
      <c r="W78" s="7"/>
      <c r="X78" s="7"/>
      <c r="Y78" s="7"/>
      <c r="Z78" s="8"/>
      <c r="AA78" s="8"/>
    </row>
    <row r="79" spans="1:27">
      <c r="A79" s="6"/>
      <c r="B79" s="7"/>
      <c r="C79" s="7"/>
      <c r="D79" s="7"/>
      <c r="E79" s="7"/>
      <c r="F79" s="7"/>
      <c r="G79" s="7"/>
      <c r="H79" s="8"/>
      <c r="I79" s="8"/>
      <c r="J79" s="8"/>
      <c r="K79" s="8"/>
      <c r="L79" s="7"/>
      <c r="M79" s="7" t="s">
        <v>1117</v>
      </c>
      <c r="N79" s="7" t="s">
        <v>1118</v>
      </c>
      <c r="O79" s="7" t="s">
        <v>137</v>
      </c>
      <c r="P79" s="7" t="s">
        <v>613</v>
      </c>
      <c r="Q79" s="7" t="s">
        <v>438</v>
      </c>
      <c r="R79" s="7"/>
      <c r="S79" s="8">
        <v>0</v>
      </c>
      <c r="T79" s="8">
        <v>0</v>
      </c>
      <c r="U79" s="8"/>
      <c r="V79" s="7"/>
      <c r="W79" s="7"/>
      <c r="X79" s="7"/>
      <c r="Y79" s="7"/>
      <c r="Z79" s="8"/>
      <c r="AA79" s="8"/>
    </row>
    <row r="80" spans="1:27">
      <c r="A80" s="6"/>
      <c r="B80" s="7"/>
      <c r="C80" s="7"/>
      <c r="D80" s="7"/>
      <c r="E80" s="7"/>
      <c r="F80" s="7"/>
      <c r="G80" s="7"/>
      <c r="H80" s="8"/>
      <c r="I80" s="8"/>
      <c r="J80" s="8"/>
      <c r="K80" s="8"/>
      <c r="L80" s="7"/>
      <c r="M80" s="7" t="s">
        <v>1119</v>
      </c>
      <c r="N80" s="7" t="s">
        <v>1120</v>
      </c>
      <c r="O80" s="7" t="s">
        <v>137</v>
      </c>
      <c r="P80" s="7" t="s">
        <v>613</v>
      </c>
      <c r="Q80" s="7" t="s">
        <v>438</v>
      </c>
      <c r="R80" s="7"/>
      <c r="S80" s="8">
        <v>0</v>
      </c>
      <c r="T80" s="8">
        <v>0</v>
      </c>
      <c r="U80" s="8"/>
      <c r="V80" s="7"/>
      <c r="W80" s="7"/>
      <c r="X80" s="7"/>
      <c r="Y80" s="7"/>
      <c r="Z80" s="8"/>
      <c r="AA80" s="8"/>
    </row>
    <row r="81" spans="1:27">
      <c r="A81" s="6"/>
      <c r="B81" s="7"/>
      <c r="C81" s="7"/>
      <c r="D81" s="7"/>
      <c r="E81" s="7"/>
      <c r="F81" s="7"/>
      <c r="G81" s="7"/>
      <c r="H81" s="8"/>
      <c r="I81" s="8"/>
      <c r="J81" s="8"/>
      <c r="K81" s="8"/>
      <c r="L81" s="7"/>
      <c r="M81" s="7" t="s">
        <v>1121</v>
      </c>
      <c r="N81" s="7" t="s">
        <v>1122</v>
      </c>
      <c r="O81" s="7" t="s">
        <v>137</v>
      </c>
      <c r="P81" s="7" t="s">
        <v>613</v>
      </c>
      <c r="Q81" s="7" t="s">
        <v>438</v>
      </c>
      <c r="R81" s="7"/>
      <c r="S81" s="8">
        <v>0</v>
      </c>
      <c r="T81" s="8">
        <v>0</v>
      </c>
      <c r="U81" s="8"/>
      <c r="V81" s="7"/>
      <c r="W81" s="7"/>
      <c r="X81" s="7"/>
      <c r="Y81" s="7"/>
      <c r="Z81" s="8"/>
      <c r="AA81" s="8"/>
    </row>
    <row r="82" spans="1:27">
      <c r="A82" s="6"/>
      <c r="B82" s="7"/>
      <c r="C82" s="7"/>
      <c r="D82" s="7"/>
      <c r="E82" s="7"/>
      <c r="F82" s="7"/>
      <c r="G82" s="7"/>
      <c r="H82" s="8"/>
      <c r="I82" s="8"/>
      <c r="J82" s="8"/>
      <c r="K82" s="8"/>
      <c r="L82" s="7"/>
      <c r="M82" s="7" t="s">
        <v>1123</v>
      </c>
      <c r="N82" s="7" t="s">
        <v>1124</v>
      </c>
      <c r="O82" s="7" t="s">
        <v>137</v>
      </c>
      <c r="P82" s="7" t="s">
        <v>613</v>
      </c>
      <c r="Q82" s="7" t="s">
        <v>438</v>
      </c>
      <c r="R82" s="7"/>
      <c r="S82" s="8">
        <v>0</v>
      </c>
      <c r="T82" s="8">
        <v>0</v>
      </c>
      <c r="U82" s="8"/>
      <c r="V82" s="7"/>
      <c r="W82" s="7"/>
      <c r="X82" s="7"/>
      <c r="Y82" s="7"/>
      <c r="Z82" s="8"/>
      <c r="AA82" s="8"/>
    </row>
    <row r="83" spans="1:27">
      <c r="A83" s="6"/>
      <c r="B83" s="7"/>
      <c r="C83" s="7"/>
      <c r="D83" s="7"/>
      <c r="E83" s="7"/>
      <c r="F83" s="7"/>
      <c r="G83" s="7"/>
      <c r="H83" s="8"/>
      <c r="I83" s="8"/>
      <c r="J83" s="8"/>
      <c r="K83" s="8"/>
      <c r="L83" s="7"/>
      <c r="M83" s="7" t="s">
        <v>1125</v>
      </c>
      <c r="N83" s="7" t="s">
        <v>1126</v>
      </c>
      <c r="O83" s="7" t="s">
        <v>137</v>
      </c>
      <c r="P83" s="7" t="s">
        <v>665</v>
      </c>
      <c r="Q83" s="7" t="s">
        <v>503</v>
      </c>
      <c r="R83" s="7"/>
      <c r="S83" s="8">
        <v>0</v>
      </c>
      <c r="T83" s="8">
        <v>0</v>
      </c>
      <c r="U83" s="8"/>
      <c r="V83" s="7"/>
      <c r="W83" s="7"/>
      <c r="X83" s="7"/>
      <c r="Y83" s="7"/>
      <c r="Z83" s="8"/>
      <c r="AA83" s="8"/>
    </row>
    <row r="84" spans="1:27">
      <c r="A84" s="6"/>
      <c r="B84" s="7"/>
      <c r="C84" s="7"/>
      <c r="D84" s="7"/>
      <c r="E84" s="7"/>
      <c r="F84" s="7"/>
      <c r="G84" s="7"/>
      <c r="H84" s="8"/>
      <c r="I84" s="8"/>
      <c r="J84" s="8"/>
      <c r="K84" s="8"/>
      <c r="L84" s="7"/>
      <c r="M84" s="7" t="s">
        <v>1127</v>
      </c>
      <c r="N84" s="7" t="s">
        <v>1128</v>
      </c>
      <c r="O84" s="7" t="s">
        <v>137</v>
      </c>
      <c r="P84" s="7" t="s">
        <v>665</v>
      </c>
      <c r="Q84" s="7" t="s">
        <v>503</v>
      </c>
      <c r="R84" s="7"/>
      <c r="S84" s="8">
        <v>0</v>
      </c>
      <c r="T84" s="8">
        <v>0</v>
      </c>
      <c r="U84" s="8"/>
      <c r="V84" s="7"/>
      <c r="W84" s="7"/>
      <c r="X84" s="7"/>
      <c r="Y84" s="7"/>
      <c r="Z84" s="8"/>
      <c r="AA84" s="8"/>
    </row>
    <row r="85" spans="1:27">
      <c r="A85" s="6"/>
      <c r="B85" s="7"/>
      <c r="C85" s="7"/>
      <c r="D85" s="7"/>
      <c r="E85" s="7"/>
      <c r="F85" s="7"/>
      <c r="G85" s="7"/>
      <c r="H85" s="8"/>
      <c r="I85" s="8"/>
      <c r="J85" s="8"/>
      <c r="K85" s="8"/>
      <c r="L85" s="7"/>
      <c r="M85" s="7" t="s">
        <v>1129</v>
      </c>
      <c r="N85" s="7" t="s">
        <v>1130</v>
      </c>
      <c r="O85" s="7" t="s">
        <v>137</v>
      </c>
      <c r="P85" s="7" t="s">
        <v>665</v>
      </c>
      <c r="Q85" s="7" t="s">
        <v>500</v>
      </c>
      <c r="R85" s="7"/>
      <c r="S85" s="8">
        <v>0</v>
      </c>
      <c r="T85" s="8">
        <v>0</v>
      </c>
      <c r="U85" s="8"/>
      <c r="V85" s="7"/>
      <c r="W85" s="7"/>
      <c r="X85" s="7"/>
      <c r="Y85" s="7"/>
      <c r="Z85" s="8"/>
      <c r="AA85" s="8"/>
    </row>
    <row r="86" spans="1:27">
      <c r="A86" s="6"/>
      <c r="B86" s="7"/>
      <c r="C86" s="7"/>
      <c r="D86" s="7"/>
      <c r="E86" s="7"/>
      <c r="F86" s="7"/>
      <c r="G86" s="7"/>
      <c r="H86" s="8"/>
      <c r="I86" s="8"/>
      <c r="J86" s="8"/>
      <c r="K86" s="8"/>
      <c r="L86" s="7"/>
      <c r="M86" s="7" t="s">
        <v>1131</v>
      </c>
      <c r="N86" s="7" t="s">
        <v>1132</v>
      </c>
      <c r="O86" s="7" t="s">
        <v>137</v>
      </c>
      <c r="P86" s="7" t="s">
        <v>663</v>
      </c>
      <c r="Q86" s="7" t="s">
        <v>497</v>
      </c>
      <c r="R86" s="7"/>
      <c r="S86" s="8">
        <v>0</v>
      </c>
      <c r="T86" s="8">
        <v>0</v>
      </c>
      <c r="U86" s="8"/>
      <c r="V86" s="7"/>
      <c r="W86" s="7"/>
      <c r="X86" s="7"/>
      <c r="Y86" s="7"/>
      <c r="Z86" s="8"/>
      <c r="AA86" s="8"/>
    </row>
    <row r="87" spans="1:27">
      <c r="A87" s="6"/>
      <c r="B87" s="7"/>
      <c r="C87" s="7"/>
      <c r="D87" s="7"/>
      <c r="E87" s="7"/>
      <c r="F87" s="7"/>
      <c r="G87" s="7"/>
      <c r="H87" s="8"/>
      <c r="I87" s="8"/>
      <c r="J87" s="8"/>
      <c r="K87" s="8"/>
      <c r="L87" s="7"/>
      <c r="M87" s="7" t="s">
        <v>1133</v>
      </c>
      <c r="N87" s="7" t="s">
        <v>1134</v>
      </c>
      <c r="O87" s="7" t="s">
        <v>137</v>
      </c>
      <c r="P87" s="7" t="s">
        <v>665</v>
      </c>
      <c r="Q87" s="7" t="s">
        <v>503</v>
      </c>
      <c r="R87" s="7"/>
      <c r="S87" s="8">
        <v>0</v>
      </c>
      <c r="T87" s="8">
        <v>0</v>
      </c>
      <c r="U87" s="8"/>
      <c r="V87" s="7"/>
      <c r="W87" s="7"/>
      <c r="X87" s="7"/>
      <c r="Y87" s="7"/>
      <c r="Z87" s="8"/>
      <c r="AA87" s="8"/>
    </row>
    <row r="88" spans="1:27">
      <c r="A88" s="6"/>
      <c r="B88" s="7"/>
      <c r="C88" s="7"/>
      <c r="D88" s="7"/>
      <c r="E88" s="7"/>
      <c r="F88" s="7"/>
      <c r="G88" s="7"/>
      <c r="H88" s="8"/>
      <c r="I88" s="8"/>
      <c r="J88" s="8"/>
      <c r="K88" s="8"/>
      <c r="L88" s="7"/>
      <c r="M88" s="7" t="s">
        <v>1135</v>
      </c>
      <c r="N88" s="7" t="s">
        <v>1136</v>
      </c>
      <c r="O88" s="7" t="s">
        <v>137</v>
      </c>
      <c r="P88" s="7" t="s">
        <v>665</v>
      </c>
      <c r="Q88" s="7" t="s">
        <v>503</v>
      </c>
      <c r="R88" s="7"/>
      <c r="S88" s="8">
        <v>0</v>
      </c>
      <c r="T88" s="8">
        <v>0</v>
      </c>
      <c r="U88" s="8"/>
      <c r="V88" s="7"/>
      <c r="W88" s="7"/>
      <c r="X88" s="7"/>
      <c r="Y88" s="7"/>
      <c r="Z88" s="8"/>
      <c r="AA88" s="8"/>
    </row>
    <row r="89" spans="1:27">
      <c r="A89" s="6"/>
      <c r="B89" s="7"/>
      <c r="C89" s="7"/>
      <c r="D89" s="7"/>
      <c r="E89" s="7"/>
      <c r="F89" s="7"/>
      <c r="G89" s="7"/>
      <c r="H89" s="8"/>
      <c r="I89" s="8"/>
      <c r="J89" s="8"/>
      <c r="K89" s="8"/>
      <c r="L89" s="7"/>
      <c r="M89" s="7" t="s">
        <v>1137</v>
      </c>
      <c r="N89" s="7" t="s">
        <v>1138</v>
      </c>
      <c r="O89" s="7" t="s">
        <v>137</v>
      </c>
      <c r="P89" s="7" t="s">
        <v>665</v>
      </c>
      <c r="Q89" s="7" t="s">
        <v>503</v>
      </c>
      <c r="R89" s="7"/>
      <c r="S89" s="8">
        <v>0</v>
      </c>
      <c r="T89" s="8">
        <v>0</v>
      </c>
      <c r="U89" s="8"/>
      <c r="V89" s="7"/>
      <c r="W89" s="7"/>
      <c r="X89" s="7"/>
      <c r="Y89" s="7"/>
      <c r="Z89" s="8"/>
      <c r="AA89" s="8"/>
    </row>
    <row r="90" spans="1:27">
      <c r="A90" s="6"/>
      <c r="B90" s="7"/>
      <c r="C90" s="7"/>
      <c r="D90" s="7"/>
      <c r="E90" s="7"/>
      <c r="F90" s="7"/>
      <c r="G90" s="7"/>
      <c r="H90" s="8"/>
      <c r="I90" s="8"/>
      <c r="J90" s="8"/>
      <c r="K90" s="8"/>
      <c r="L90" s="7"/>
      <c r="M90" s="7" t="s">
        <v>1139</v>
      </c>
      <c r="N90" s="7" t="s">
        <v>1140</v>
      </c>
      <c r="O90" s="7" t="s">
        <v>137</v>
      </c>
      <c r="P90" s="7" t="s">
        <v>665</v>
      </c>
      <c r="Q90" s="7" t="s">
        <v>503</v>
      </c>
      <c r="R90" s="7"/>
      <c r="S90" s="8">
        <v>0</v>
      </c>
      <c r="T90" s="8">
        <v>0</v>
      </c>
      <c r="U90" s="8"/>
      <c r="V90" s="7"/>
      <c r="W90" s="7"/>
      <c r="X90" s="7"/>
      <c r="Y90" s="7"/>
      <c r="Z90" s="8"/>
      <c r="AA90" s="8"/>
    </row>
    <row r="91" spans="1:27">
      <c r="A91" s="6"/>
      <c r="B91" s="7"/>
      <c r="C91" s="7"/>
      <c r="D91" s="7"/>
      <c r="E91" s="7"/>
      <c r="F91" s="7"/>
      <c r="G91" s="7"/>
      <c r="H91" s="8"/>
      <c r="I91" s="8"/>
      <c r="J91" s="8"/>
      <c r="K91" s="8"/>
      <c r="L91" s="7"/>
      <c r="M91" s="7" t="s">
        <v>1141</v>
      </c>
      <c r="N91" s="7" t="s">
        <v>1142</v>
      </c>
      <c r="O91" s="7" t="s">
        <v>137</v>
      </c>
      <c r="P91" s="7" t="s">
        <v>665</v>
      </c>
      <c r="Q91" s="7" t="s">
        <v>503</v>
      </c>
      <c r="R91" s="7"/>
      <c r="S91" s="8">
        <v>0</v>
      </c>
      <c r="T91" s="8">
        <v>0</v>
      </c>
      <c r="U91" s="8"/>
      <c r="V91" s="7"/>
      <c r="W91" s="7"/>
      <c r="X91" s="7"/>
      <c r="Y91" s="7"/>
      <c r="Z91" s="8"/>
      <c r="AA91" s="8"/>
    </row>
    <row r="92" spans="1:27">
      <c r="A92" s="6"/>
      <c r="B92" s="7"/>
      <c r="C92" s="7"/>
      <c r="D92" s="7"/>
      <c r="E92" s="7"/>
      <c r="F92" s="7"/>
      <c r="G92" s="7"/>
      <c r="H92" s="8"/>
      <c r="I92" s="8"/>
      <c r="J92" s="8"/>
      <c r="K92" s="8"/>
      <c r="L92" s="7"/>
      <c r="M92" s="7" t="s">
        <v>1143</v>
      </c>
      <c r="N92" s="7" t="s">
        <v>1144</v>
      </c>
      <c r="O92" s="7" t="s">
        <v>137</v>
      </c>
      <c r="P92" s="7" t="s">
        <v>665</v>
      </c>
      <c r="Q92" s="7" t="s">
        <v>503</v>
      </c>
      <c r="R92" s="7"/>
      <c r="S92" s="8">
        <v>0</v>
      </c>
      <c r="T92" s="8">
        <v>0</v>
      </c>
      <c r="U92" s="8"/>
      <c r="V92" s="7"/>
      <c r="W92" s="7"/>
      <c r="X92" s="7"/>
      <c r="Y92" s="7"/>
      <c r="Z92" s="8"/>
      <c r="AA92" s="8"/>
    </row>
    <row r="93" spans="1:27">
      <c r="A93" s="6"/>
      <c r="B93" s="7"/>
      <c r="C93" s="7"/>
      <c r="D93" s="7"/>
      <c r="E93" s="7"/>
      <c r="F93" s="7"/>
      <c r="G93" s="7"/>
      <c r="H93" s="8"/>
      <c r="I93" s="8"/>
      <c r="J93" s="8"/>
      <c r="K93" s="8"/>
      <c r="L93" s="7"/>
      <c r="M93" s="7" t="s">
        <v>1145</v>
      </c>
      <c r="N93" s="7" t="s">
        <v>1146</v>
      </c>
      <c r="O93" s="7" t="s">
        <v>137</v>
      </c>
      <c r="P93" s="7" t="s">
        <v>665</v>
      </c>
      <c r="Q93" s="7" t="s">
        <v>503</v>
      </c>
      <c r="R93" s="7"/>
      <c r="S93" s="8">
        <v>0</v>
      </c>
      <c r="T93" s="8">
        <v>0</v>
      </c>
      <c r="U93" s="8"/>
      <c r="V93" s="7"/>
      <c r="W93" s="7"/>
      <c r="X93" s="7"/>
      <c r="Y93" s="7"/>
      <c r="Z93" s="8"/>
      <c r="AA93" s="8"/>
    </row>
    <row r="94" spans="1:27">
      <c r="A94" s="6"/>
      <c r="B94" s="7"/>
      <c r="C94" s="7"/>
      <c r="D94" s="7"/>
      <c r="E94" s="7"/>
      <c r="F94" s="7"/>
      <c r="G94" s="7"/>
      <c r="H94" s="8"/>
      <c r="I94" s="8"/>
      <c r="J94" s="8"/>
      <c r="K94" s="8"/>
      <c r="L94" s="7"/>
      <c r="M94" s="7" t="s">
        <v>1147</v>
      </c>
      <c r="N94" s="7" t="s">
        <v>1148</v>
      </c>
      <c r="O94" s="7" t="s">
        <v>137</v>
      </c>
      <c r="P94" s="7" t="s">
        <v>665</v>
      </c>
      <c r="Q94" s="7" t="s">
        <v>503</v>
      </c>
      <c r="R94" s="7"/>
      <c r="S94" s="8">
        <v>0</v>
      </c>
      <c r="T94" s="8">
        <v>0</v>
      </c>
      <c r="U94" s="8"/>
      <c r="V94" s="7"/>
      <c r="W94" s="7"/>
      <c r="X94" s="7"/>
      <c r="Y94" s="7"/>
      <c r="Z94" s="8"/>
      <c r="AA94" s="8"/>
    </row>
    <row r="95" spans="1:27">
      <c r="A95" s="6"/>
      <c r="B95" s="7"/>
      <c r="C95" s="7"/>
      <c r="D95" s="7"/>
      <c r="E95" s="7"/>
      <c r="F95" s="7"/>
      <c r="G95" s="7"/>
      <c r="H95" s="8"/>
      <c r="I95" s="8"/>
      <c r="J95" s="8"/>
      <c r="K95" s="8"/>
      <c r="L95" s="7"/>
      <c r="M95" s="7" t="s">
        <v>1149</v>
      </c>
      <c r="N95" s="7" t="s">
        <v>1150</v>
      </c>
      <c r="O95" s="7" t="s">
        <v>137</v>
      </c>
      <c r="P95" s="7" t="s">
        <v>677</v>
      </c>
      <c r="Q95" s="7" t="s">
        <v>465</v>
      </c>
      <c r="R95" s="7"/>
      <c r="S95" s="8">
        <v>0</v>
      </c>
      <c r="T95" s="8">
        <v>0</v>
      </c>
      <c r="U95" s="8"/>
      <c r="V95" s="7"/>
      <c r="W95" s="7"/>
      <c r="X95" s="7"/>
      <c r="Y95" s="7"/>
      <c r="Z95" s="8"/>
      <c r="AA95" s="8"/>
    </row>
    <row r="96" spans="1:27">
      <c r="A96" s="6"/>
      <c r="B96" s="7"/>
      <c r="C96" s="7"/>
      <c r="D96" s="7"/>
      <c r="E96" s="7"/>
      <c r="F96" s="7"/>
      <c r="G96" s="7"/>
      <c r="H96" s="8"/>
      <c r="I96" s="8"/>
      <c r="J96" s="8"/>
      <c r="K96" s="8"/>
      <c r="L96" s="7"/>
      <c r="M96" s="7" t="s">
        <v>1151</v>
      </c>
      <c r="N96" s="7" t="s">
        <v>1152</v>
      </c>
      <c r="O96" s="7" t="s">
        <v>137</v>
      </c>
      <c r="P96" s="7" t="s">
        <v>648</v>
      </c>
      <c r="Q96" s="7" t="s">
        <v>465</v>
      </c>
      <c r="R96" s="7"/>
      <c r="S96" s="8">
        <v>0</v>
      </c>
      <c r="T96" s="8">
        <v>0</v>
      </c>
      <c r="U96" s="8"/>
      <c r="V96" s="7"/>
      <c r="W96" s="7"/>
      <c r="X96" s="7"/>
      <c r="Y96" s="7"/>
      <c r="Z96" s="8"/>
      <c r="AA96" s="8"/>
    </row>
    <row r="97" spans="1:27">
      <c r="A97" s="6"/>
      <c r="B97" s="7"/>
      <c r="C97" s="7"/>
      <c r="D97" s="7"/>
      <c r="E97" s="7"/>
      <c r="F97" s="7"/>
      <c r="G97" s="7"/>
      <c r="H97" s="8"/>
      <c r="I97" s="8"/>
      <c r="J97" s="8"/>
      <c r="K97" s="8"/>
      <c r="L97" s="7"/>
      <c r="M97" s="7" t="s">
        <v>1153</v>
      </c>
      <c r="N97" s="7" t="s">
        <v>1154</v>
      </c>
      <c r="O97" s="7" t="s">
        <v>137</v>
      </c>
      <c r="P97" s="7" t="s">
        <v>648</v>
      </c>
      <c r="Q97" s="7" t="s">
        <v>465</v>
      </c>
      <c r="R97" s="7"/>
      <c r="S97" s="8">
        <v>0</v>
      </c>
      <c r="T97" s="8">
        <v>0</v>
      </c>
      <c r="U97" s="8"/>
      <c r="V97" s="7"/>
      <c r="W97" s="7"/>
      <c r="X97" s="7"/>
      <c r="Y97" s="7"/>
      <c r="Z97" s="8"/>
      <c r="AA97" s="8"/>
    </row>
    <row r="98" spans="1:27">
      <c r="A98" s="6"/>
      <c r="B98" s="7"/>
      <c r="C98" s="7"/>
      <c r="D98" s="7"/>
      <c r="E98" s="7"/>
      <c r="F98" s="7"/>
      <c r="G98" s="7"/>
      <c r="H98" s="8"/>
      <c r="I98" s="8"/>
      <c r="J98" s="8"/>
      <c r="K98" s="8"/>
      <c r="L98" s="7"/>
      <c r="M98" s="7" t="s">
        <v>1155</v>
      </c>
      <c r="N98" s="7" t="s">
        <v>1156</v>
      </c>
      <c r="O98" s="7" t="s">
        <v>137</v>
      </c>
      <c r="P98" s="7" t="s">
        <v>648</v>
      </c>
      <c r="Q98" s="7" t="s">
        <v>465</v>
      </c>
      <c r="R98" s="7"/>
      <c r="S98" s="8">
        <v>0</v>
      </c>
      <c r="T98" s="8">
        <v>0</v>
      </c>
      <c r="U98" s="8"/>
      <c r="V98" s="7"/>
      <c r="W98" s="7"/>
      <c r="X98" s="7"/>
      <c r="Y98" s="7"/>
      <c r="Z98" s="8"/>
      <c r="AA98" s="8"/>
    </row>
    <row r="99" spans="1:27">
      <c r="A99" s="6"/>
      <c r="B99" s="7"/>
      <c r="C99" s="7"/>
      <c r="D99" s="7"/>
      <c r="E99" s="7"/>
      <c r="F99" s="7"/>
      <c r="G99" s="7"/>
      <c r="H99" s="8"/>
      <c r="I99" s="8"/>
      <c r="J99" s="8"/>
      <c r="K99" s="8"/>
      <c r="L99" s="7"/>
      <c r="M99" s="7" t="s">
        <v>1157</v>
      </c>
      <c r="N99" s="7" t="s">
        <v>1158</v>
      </c>
      <c r="O99" s="7" t="s">
        <v>137</v>
      </c>
      <c r="P99" s="7" t="s">
        <v>679</v>
      </c>
      <c r="Q99" s="7" t="s">
        <v>330</v>
      </c>
      <c r="R99" s="7"/>
      <c r="S99" s="8">
        <v>0</v>
      </c>
      <c r="T99" s="8">
        <v>0</v>
      </c>
      <c r="U99" s="8"/>
      <c r="V99" s="7"/>
      <c r="W99" s="7"/>
      <c r="X99" s="7"/>
      <c r="Y99" s="7"/>
      <c r="Z99" s="8"/>
      <c r="AA99" s="8"/>
    </row>
    <row r="100" spans="1:27">
      <c r="A100" s="6"/>
      <c r="B100" s="7"/>
      <c r="C100" s="7"/>
      <c r="D100" s="7"/>
      <c r="E100" s="7"/>
      <c r="F100" s="7"/>
      <c r="G100" s="7"/>
      <c r="H100" s="8"/>
      <c r="I100" s="8"/>
      <c r="J100" s="8"/>
      <c r="K100" s="8"/>
      <c r="L100" s="7"/>
      <c r="M100" s="7" t="s">
        <v>1159</v>
      </c>
      <c r="N100" s="7" t="s">
        <v>1160</v>
      </c>
      <c r="O100" s="7" t="s">
        <v>137</v>
      </c>
      <c r="P100" s="7" t="s">
        <v>679</v>
      </c>
      <c r="Q100" s="7" t="s">
        <v>330</v>
      </c>
      <c r="R100" s="7"/>
      <c r="S100" s="8">
        <v>0</v>
      </c>
      <c r="T100" s="8">
        <v>0</v>
      </c>
      <c r="U100" s="8"/>
      <c r="V100" s="7"/>
      <c r="W100" s="7"/>
      <c r="X100" s="7"/>
      <c r="Y100" s="7"/>
      <c r="Z100" s="8"/>
      <c r="AA100" s="8"/>
    </row>
    <row r="101" spans="1:27">
      <c r="A101" s="6"/>
      <c r="B101" s="7"/>
      <c r="C101" s="7"/>
      <c r="D101" s="7"/>
      <c r="E101" s="7"/>
      <c r="F101" s="7"/>
      <c r="G101" s="7"/>
      <c r="H101" s="8"/>
      <c r="I101" s="8"/>
      <c r="J101" s="8"/>
      <c r="K101" s="8"/>
      <c r="L101" s="7"/>
      <c r="M101" s="7" t="s">
        <v>1161</v>
      </c>
      <c r="N101" s="7" t="s">
        <v>415</v>
      </c>
      <c r="O101" s="7" t="s">
        <v>137</v>
      </c>
      <c r="P101" s="7" t="s">
        <v>596</v>
      </c>
      <c r="Q101" s="7" t="s">
        <v>414</v>
      </c>
      <c r="R101" s="7"/>
      <c r="S101" s="8">
        <v>0</v>
      </c>
      <c r="T101" s="8">
        <v>0</v>
      </c>
      <c r="U101" s="8"/>
      <c r="V101" s="7"/>
      <c r="W101" s="7"/>
      <c r="X101" s="7"/>
      <c r="Y101" s="7"/>
      <c r="Z101" s="8"/>
      <c r="AA101" s="8"/>
    </row>
    <row r="102" spans="1:27">
      <c r="A102" s="6"/>
      <c r="B102" s="7"/>
      <c r="C102" s="7"/>
      <c r="D102" s="7"/>
      <c r="E102" s="7"/>
      <c r="F102" s="7"/>
      <c r="G102" s="7"/>
      <c r="H102" s="8"/>
      <c r="I102" s="8"/>
      <c r="J102" s="8"/>
      <c r="K102" s="8"/>
      <c r="L102" s="7"/>
      <c r="M102" s="7" t="s">
        <v>1162</v>
      </c>
      <c r="N102" s="7" t="s">
        <v>412</v>
      </c>
      <c r="O102" s="7" t="s">
        <v>137</v>
      </c>
      <c r="P102" s="7" t="s">
        <v>595</v>
      </c>
      <c r="Q102" s="7" t="s">
        <v>411</v>
      </c>
      <c r="R102" s="7"/>
      <c r="S102" s="8">
        <v>0</v>
      </c>
      <c r="T102" s="8">
        <v>0</v>
      </c>
      <c r="U102" s="8"/>
      <c r="V102" s="7"/>
      <c r="W102" s="7"/>
      <c r="X102" s="7"/>
      <c r="Y102" s="7"/>
      <c r="Z102" s="8"/>
      <c r="AA102" s="8"/>
    </row>
    <row r="103" spans="1:27">
      <c r="A103" s="6"/>
      <c r="B103" s="7"/>
      <c r="C103" s="7"/>
      <c r="D103" s="7"/>
      <c r="E103" s="7"/>
      <c r="F103" s="7"/>
      <c r="G103" s="7"/>
      <c r="H103" s="8"/>
      <c r="I103" s="8"/>
      <c r="J103" s="8"/>
      <c r="K103" s="8"/>
      <c r="L103" s="7"/>
      <c r="M103" s="7" t="s">
        <v>1163</v>
      </c>
      <c r="N103" s="7" t="s">
        <v>1164</v>
      </c>
      <c r="O103" s="7" t="s">
        <v>137</v>
      </c>
      <c r="P103" s="7" t="s">
        <v>679</v>
      </c>
      <c r="Q103" s="7" t="s">
        <v>465</v>
      </c>
      <c r="R103" s="7"/>
      <c r="S103" s="8">
        <v>0</v>
      </c>
      <c r="T103" s="8">
        <v>0</v>
      </c>
      <c r="U103" s="8"/>
      <c r="V103" s="7"/>
      <c r="W103" s="7"/>
      <c r="X103" s="7"/>
      <c r="Y103" s="7"/>
      <c r="Z103" s="8"/>
      <c r="AA103" s="8"/>
    </row>
    <row r="104" spans="1:27">
      <c r="A104" s="6"/>
      <c r="B104" s="7"/>
      <c r="C104" s="7"/>
      <c r="D104" s="7"/>
      <c r="E104" s="7"/>
      <c r="F104" s="7"/>
      <c r="G104" s="7"/>
      <c r="H104" s="8"/>
      <c r="I104" s="8"/>
      <c r="J104" s="8"/>
      <c r="K104" s="8"/>
      <c r="L104" s="7"/>
      <c r="M104" s="7" t="s">
        <v>1165</v>
      </c>
      <c r="N104" s="7" t="s">
        <v>1166</v>
      </c>
      <c r="O104" s="7" t="s">
        <v>137</v>
      </c>
      <c r="P104" s="7" t="s">
        <v>679</v>
      </c>
      <c r="Q104" s="7" t="s">
        <v>465</v>
      </c>
      <c r="R104" s="7"/>
      <c r="S104" s="8">
        <v>0</v>
      </c>
      <c r="T104" s="8">
        <v>0</v>
      </c>
      <c r="U104" s="8"/>
      <c r="V104" s="7"/>
      <c r="W104" s="7"/>
      <c r="X104" s="7"/>
      <c r="Y104" s="7"/>
      <c r="Z104" s="8"/>
      <c r="AA104" s="8"/>
    </row>
    <row r="105" spans="1:27">
      <c r="A105" s="6"/>
      <c r="B105" s="7"/>
      <c r="C105" s="7"/>
      <c r="D105" s="7"/>
      <c r="E105" s="7"/>
      <c r="F105" s="7"/>
      <c r="G105" s="7"/>
      <c r="H105" s="8"/>
      <c r="I105" s="8"/>
      <c r="J105" s="8"/>
      <c r="K105" s="8"/>
      <c r="L105" s="7"/>
      <c r="M105" s="7" t="s">
        <v>1167</v>
      </c>
      <c r="N105" s="7" t="s">
        <v>1168</v>
      </c>
      <c r="O105" s="7" t="s">
        <v>137</v>
      </c>
      <c r="P105" s="7" t="s">
        <v>649</v>
      </c>
      <c r="Q105" s="7" t="s">
        <v>332</v>
      </c>
      <c r="R105" s="7"/>
      <c r="S105" s="8">
        <v>0</v>
      </c>
      <c r="T105" s="8">
        <v>0</v>
      </c>
      <c r="U105" s="8"/>
      <c r="V105" s="7"/>
      <c r="W105" s="7"/>
      <c r="X105" s="7"/>
      <c r="Y105" s="7"/>
      <c r="Z105" s="8"/>
      <c r="AA105" s="8"/>
    </row>
    <row r="106" spans="1:27">
      <c r="A106" s="6"/>
      <c r="B106" s="7"/>
      <c r="C106" s="7"/>
      <c r="D106" s="7"/>
      <c r="E106" s="7"/>
      <c r="F106" s="7"/>
      <c r="G106" s="7"/>
      <c r="H106" s="8"/>
      <c r="I106" s="8"/>
      <c r="J106" s="8"/>
      <c r="K106" s="8"/>
      <c r="L106" s="7"/>
      <c r="M106" s="7" t="s">
        <v>1169</v>
      </c>
      <c r="N106" s="7" t="s">
        <v>1170</v>
      </c>
      <c r="O106" s="7" t="s">
        <v>137</v>
      </c>
      <c r="P106" s="7" t="s">
        <v>640</v>
      </c>
      <c r="Q106" s="7" t="s">
        <v>320</v>
      </c>
      <c r="R106" s="7"/>
      <c r="S106" s="8">
        <v>0</v>
      </c>
      <c r="T106" s="8">
        <v>0</v>
      </c>
      <c r="U106" s="8"/>
      <c r="V106" s="7"/>
      <c r="W106" s="7"/>
      <c r="X106" s="7"/>
      <c r="Y106" s="7"/>
      <c r="Z106" s="8"/>
      <c r="AA106" s="8"/>
    </row>
    <row r="107" spans="1:27">
      <c r="A107" s="6"/>
      <c r="B107" s="7"/>
      <c r="C107" s="7"/>
      <c r="D107" s="7"/>
      <c r="E107" s="7"/>
      <c r="F107" s="7"/>
      <c r="G107" s="7"/>
      <c r="H107" s="8"/>
      <c r="I107" s="8"/>
      <c r="J107" s="8"/>
      <c r="K107" s="8"/>
      <c r="L107" s="7"/>
      <c r="M107" s="7" t="s">
        <v>1171</v>
      </c>
      <c r="N107" s="7" t="s">
        <v>1172</v>
      </c>
      <c r="O107" s="7" t="s">
        <v>137</v>
      </c>
      <c r="P107" s="7" t="s">
        <v>640</v>
      </c>
      <c r="Q107" s="7" t="s">
        <v>320</v>
      </c>
      <c r="R107" s="7"/>
      <c r="S107" s="8">
        <v>0</v>
      </c>
      <c r="T107" s="8">
        <v>0</v>
      </c>
      <c r="U107" s="8"/>
      <c r="V107" s="7"/>
      <c r="W107" s="7"/>
      <c r="X107" s="7"/>
      <c r="Y107" s="7"/>
      <c r="Z107" s="8"/>
      <c r="AA107" s="8"/>
    </row>
    <row r="108" spans="1:27">
      <c r="A108" s="6"/>
      <c r="B108" s="7"/>
      <c r="C108" s="7"/>
      <c r="D108" s="7"/>
      <c r="E108" s="7"/>
      <c r="F108" s="7"/>
      <c r="G108" s="7"/>
      <c r="H108" s="8"/>
      <c r="I108" s="8"/>
      <c r="J108" s="8"/>
      <c r="K108" s="8"/>
      <c r="L108" s="7"/>
      <c r="M108" s="7" t="s">
        <v>1173</v>
      </c>
      <c r="N108" s="7" t="s">
        <v>1174</v>
      </c>
      <c r="O108" s="7" t="s">
        <v>137</v>
      </c>
      <c r="P108" s="7" t="s">
        <v>640</v>
      </c>
      <c r="Q108" s="7" t="s">
        <v>320</v>
      </c>
      <c r="R108" s="7"/>
      <c r="S108" s="8">
        <v>0</v>
      </c>
      <c r="T108" s="8">
        <v>0</v>
      </c>
      <c r="U108" s="8"/>
      <c r="V108" s="7"/>
      <c r="W108" s="7"/>
      <c r="X108" s="7"/>
      <c r="Y108" s="7"/>
      <c r="Z108" s="8"/>
      <c r="AA108" s="8"/>
    </row>
    <row r="109" spans="1:27">
      <c r="A109" s="6"/>
      <c r="B109" s="7"/>
      <c r="C109" s="7"/>
      <c r="D109" s="7"/>
      <c r="E109" s="7"/>
      <c r="F109" s="7"/>
      <c r="G109" s="7"/>
      <c r="H109" s="8"/>
      <c r="I109" s="8"/>
      <c r="J109" s="8"/>
      <c r="K109" s="8"/>
      <c r="L109" s="7"/>
      <c r="M109" s="7" t="s">
        <v>1175</v>
      </c>
      <c r="N109" s="7" t="s">
        <v>1176</v>
      </c>
      <c r="O109" s="7" t="s">
        <v>137</v>
      </c>
      <c r="P109" s="7" t="s">
        <v>640</v>
      </c>
      <c r="Q109" s="7" t="s">
        <v>320</v>
      </c>
      <c r="R109" s="7"/>
      <c r="S109" s="8">
        <v>0</v>
      </c>
      <c r="T109" s="8">
        <v>0</v>
      </c>
      <c r="U109" s="8"/>
      <c r="V109" s="7"/>
      <c r="W109" s="7"/>
      <c r="X109" s="7"/>
      <c r="Y109" s="7"/>
      <c r="Z109" s="8"/>
      <c r="AA109" s="8"/>
    </row>
    <row r="110" spans="1:27">
      <c r="A110" s="6"/>
      <c r="B110" s="7"/>
      <c r="C110" s="7"/>
      <c r="D110" s="7"/>
      <c r="E110" s="7"/>
      <c r="F110" s="7"/>
      <c r="G110" s="7"/>
      <c r="H110" s="8"/>
      <c r="I110" s="8"/>
      <c r="J110" s="8"/>
      <c r="K110" s="8"/>
      <c r="L110" s="7"/>
      <c r="M110" s="7" t="s">
        <v>1177</v>
      </c>
      <c r="N110" s="7" t="s">
        <v>1178</v>
      </c>
      <c r="O110" s="7" t="s">
        <v>137</v>
      </c>
      <c r="P110" s="7" t="s">
        <v>640</v>
      </c>
      <c r="Q110" s="7" t="s">
        <v>320</v>
      </c>
      <c r="R110" s="7"/>
      <c r="S110" s="8">
        <v>0</v>
      </c>
      <c r="T110" s="8">
        <v>0</v>
      </c>
      <c r="U110" s="8"/>
      <c r="V110" s="7"/>
      <c r="W110" s="7"/>
      <c r="X110" s="7"/>
      <c r="Y110" s="7"/>
      <c r="Z110" s="8"/>
      <c r="AA110" s="8"/>
    </row>
    <row r="111" spans="1:27">
      <c r="A111" s="6"/>
      <c r="B111" s="7"/>
      <c r="C111" s="7"/>
      <c r="D111" s="7"/>
      <c r="E111" s="7"/>
      <c r="F111" s="7"/>
      <c r="G111" s="7"/>
      <c r="H111" s="8"/>
      <c r="I111" s="8"/>
      <c r="J111" s="8"/>
      <c r="K111" s="8"/>
      <c r="L111" s="7"/>
      <c r="M111" s="7" t="s">
        <v>1179</v>
      </c>
      <c r="N111" s="7" t="s">
        <v>1180</v>
      </c>
      <c r="O111" s="7" t="s">
        <v>137</v>
      </c>
      <c r="P111" s="7" t="s">
        <v>640</v>
      </c>
      <c r="Q111" s="7" t="s">
        <v>320</v>
      </c>
      <c r="R111" s="7"/>
      <c r="S111" s="8">
        <v>0</v>
      </c>
      <c r="T111" s="8">
        <v>0</v>
      </c>
      <c r="U111" s="8"/>
      <c r="V111" s="7"/>
      <c r="W111" s="7"/>
      <c r="X111" s="7"/>
      <c r="Y111" s="7"/>
      <c r="Z111" s="8"/>
      <c r="AA111" s="8"/>
    </row>
    <row r="112" spans="1:27">
      <c r="A112" s="6"/>
      <c r="B112" s="7"/>
      <c r="C112" s="7"/>
      <c r="D112" s="7"/>
      <c r="E112" s="7"/>
      <c r="F112" s="7"/>
      <c r="G112" s="7"/>
      <c r="H112" s="8"/>
      <c r="I112" s="8"/>
      <c r="J112" s="8"/>
      <c r="K112" s="8"/>
      <c r="L112" s="7"/>
      <c r="M112" s="7" t="s">
        <v>1181</v>
      </c>
      <c r="N112" s="7" t="s">
        <v>1182</v>
      </c>
      <c r="O112" s="7" t="s">
        <v>137</v>
      </c>
      <c r="P112" s="7" t="s">
        <v>640</v>
      </c>
      <c r="Q112" s="7" t="s">
        <v>320</v>
      </c>
      <c r="R112" s="7"/>
      <c r="S112" s="8">
        <v>0</v>
      </c>
      <c r="T112" s="8">
        <v>0</v>
      </c>
      <c r="U112" s="8"/>
      <c r="V112" s="7"/>
      <c r="W112" s="7"/>
      <c r="X112" s="7"/>
      <c r="Y112" s="7"/>
      <c r="Z112" s="8"/>
      <c r="AA112" s="8"/>
    </row>
    <row r="113" spans="1:27">
      <c r="A113" s="6"/>
      <c r="B113" s="7"/>
      <c r="C113" s="7"/>
      <c r="D113" s="7"/>
      <c r="E113" s="7"/>
      <c r="F113" s="7"/>
      <c r="G113" s="7"/>
      <c r="H113" s="8"/>
      <c r="I113" s="8"/>
      <c r="J113" s="8"/>
      <c r="K113" s="8"/>
      <c r="L113" s="7"/>
      <c r="M113" s="7" t="s">
        <v>1183</v>
      </c>
      <c r="N113" s="7" t="s">
        <v>1184</v>
      </c>
      <c r="O113" s="7" t="s">
        <v>137</v>
      </c>
      <c r="P113" s="7" t="s">
        <v>640</v>
      </c>
      <c r="Q113" s="7" t="s">
        <v>320</v>
      </c>
      <c r="R113" s="7"/>
      <c r="S113" s="8">
        <v>0</v>
      </c>
      <c r="T113" s="8">
        <v>0</v>
      </c>
      <c r="U113" s="8"/>
      <c r="V113" s="7"/>
      <c r="W113" s="7"/>
      <c r="X113" s="7"/>
      <c r="Y113" s="7"/>
      <c r="Z113" s="8"/>
      <c r="AA113" s="8"/>
    </row>
    <row r="114" spans="1:27">
      <c r="A114" s="6"/>
      <c r="B114" s="7"/>
      <c r="C114" s="7"/>
      <c r="D114" s="7"/>
      <c r="E114" s="7"/>
      <c r="F114" s="7"/>
      <c r="G114" s="7"/>
      <c r="H114" s="8"/>
      <c r="I114" s="8"/>
      <c r="J114" s="8"/>
      <c r="K114" s="8"/>
      <c r="L114" s="7"/>
      <c r="M114" s="7" t="s">
        <v>1185</v>
      </c>
      <c r="N114" s="7" t="s">
        <v>1186</v>
      </c>
      <c r="O114" s="7" t="s">
        <v>137</v>
      </c>
      <c r="P114" s="7" t="s">
        <v>640</v>
      </c>
      <c r="Q114" s="7" t="s">
        <v>320</v>
      </c>
      <c r="R114" s="7"/>
      <c r="S114" s="8">
        <v>0</v>
      </c>
      <c r="T114" s="8">
        <v>0</v>
      </c>
      <c r="U114" s="8"/>
      <c r="V114" s="7"/>
      <c r="W114" s="7"/>
      <c r="X114" s="7"/>
      <c r="Y114" s="7"/>
      <c r="Z114" s="8"/>
      <c r="AA114" s="8"/>
    </row>
    <row r="115" spans="1:27">
      <c r="A115" s="6"/>
      <c r="B115" s="7"/>
      <c r="C115" s="7"/>
      <c r="D115" s="7"/>
      <c r="E115" s="7"/>
      <c r="F115" s="7"/>
      <c r="G115" s="7"/>
      <c r="H115" s="8"/>
      <c r="I115" s="8"/>
      <c r="J115" s="8"/>
      <c r="K115" s="8"/>
      <c r="L115" s="7"/>
      <c r="M115" s="7" t="s">
        <v>1187</v>
      </c>
      <c r="N115" s="7" t="s">
        <v>1188</v>
      </c>
      <c r="O115" s="7" t="s">
        <v>137</v>
      </c>
      <c r="P115" s="7" t="s">
        <v>600</v>
      </c>
      <c r="Q115" s="7" t="s">
        <v>421</v>
      </c>
      <c r="R115" s="7"/>
      <c r="S115" s="8">
        <v>0</v>
      </c>
      <c r="T115" s="8">
        <v>0</v>
      </c>
      <c r="U115" s="8"/>
      <c r="V115" s="7"/>
      <c r="W115" s="7"/>
      <c r="X115" s="7"/>
      <c r="Y115" s="7"/>
      <c r="Z115" s="8"/>
      <c r="AA115" s="8"/>
    </row>
    <row r="116" spans="1:27">
      <c r="A116" s="6"/>
      <c r="B116" s="7"/>
      <c r="C116" s="7"/>
      <c r="D116" s="7"/>
      <c r="E116" s="7"/>
      <c r="F116" s="7"/>
      <c r="G116" s="7"/>
      <c r="H116" s="8"/>
      <c r="I116" s="8"/>
      <c r="J116" s="8"/>
      <c r="K116" s="8"/>
      <c r="L116" s="7"/>
      <c r="M116" s="7" t="s">
        <v>1189</v>
      </c>
      <c r="N116" s="7" t="s">
        <v>1190</v>
      </c>
      <c r="O116" s="7" t="s">
        <v>137</v>
      </c>
      <c r="P116" s="7" t="s">
        <v>583</v>
      </c>
      <c r="Q116" s="7" t="s">
        <v>465</v>
      </c>
      <c r="R116" s="7"/>
      <c r="S116" s="8">
        <v>0</v>
      </c>
      <c r="T116" s="8">
        <v>0</v>
      </c>
      <c r="U116" s="8"/>
      <c r="V116" s="7"/>
      <c r="W116" s="7"/>
      <c r="X116" s="7"/>
      <c r="Y116" s="7"/>
      <c r="Z116" s="8"/>
      <c r="AA116" s="8"/>
    </row>
    <row r="117" spans="1:27">
      <c r="A117" s="6"/>
      <c r="B117" s="7"/>
      <c r="C117" s="7"/>
      <c r="D117" s="7"/>
      <c r="E117" s="7"/>
      <c r="F117" s="7"/>
      <c r="G117" s="7"/>
      <c r="H117" s="8"/>
      <c r="I117" s="8"/>
      <c r="J117" s="8"/>
      <c r="K117" s="8"/>
      <c r="L117" s="7"/>
      <c r="M117" s="7" t="s">
        <v>1191</v>
      </c>
      <c r="N117" s="7" t="s">
        <v>1192</v>
      </c>
      <c r="O117" s="7" t="s">
        <v>137</v>
      </c>
      <c r="P117" s="7" t="s">
        <v>651</v>
      </c>
      <c r="Q117" s="7" t="s">
        <v>336</v>
      </c>
      <c r="R117" s="7"/>
      <c r="S117" s="8">
        <v>0</v>
      </c>
      <c r="T117" s="8">
        <v>0</v>
      </c>
      <c r="U117" s="8"/>
      <c r="V117" s="7"/>
      <c r="W117" s="7"/>
      <c r="X117" s="7"/>
      <c r="Y117" s="7"/>
      <c r="Z117" s="8"/>
      <c r="AA117" s="8"/>
    </row>
    <row r="118" spans="1:27">
      <c r="A118" s="6"/>
      <c r="B118" s="7"/>
      <c r="C118" s="7"/>
      <c r="D118" s="7"/>
      <c r="E118" s="7"/>
      <c r="F118" s="7"/>
      <c r="G118" s="7"/>
      <c r="H118" s="8"/>
      <c r="I118" s="8"/>
      <c r="J118" s="8"/>
      <c r="K118" s="8"/>
      <c r="L118" s="7"/>
      <c r="M118" s="7" t="s">
        <v>1193</v>
      </c>
      <c r="N118" s="7" t="s">
        <v>1194</v>
      </c>
      <c r="O118" s="7" t="s">
        <v>137</v>
      </c>
      <c r="P118" s="7" t="s">
        <v>651</v>
      </c>
      <c r="Q118" s="7" t="s">
        <v>336</v>
      </c>
      <c r="R118" s="7"/>
      <c r="S118" s="8">
        <v>0</v>
      </c>
      <c r="T118" s="8">
        <v>0</v>
      </c>
      <c r="U118" s="8"/>
      <c r="V118" s="7"/>
      <c r="W118" s="7"/>
      <c r="X118" s="7"/>
      <c r="Y118" s="7"/>
      <c r="Z118" s="8"/>
      <c r="AA118" s="8"/>
    </row>
    <row r="119" spans="1:27">
      <c r="A119" s="6"/>
      <c r="B119" s="7"/>
      <c r="C119" s="7"/>
      <c r="D119" s="7"/>
      <c r="E119" s="7"/>
      <c r="F119" s="7"/>
      <c r="G119" s="7"/>
      <c r="H119" s="8"/>
      <c r="I119" s="8"/>
      <c r="J119" s="8"/>
      <c r="K119" s="8"/>
      <c r="L119" s="7"/>
      <c r="M119" s="7" t="s">
        <v>1195</v>
      </c>
      <c r="N119" s="7" t="s">
        <v>1196</v>
      </c>
      <c r="O119" s="7" t="s">
        <v>137</v>
      </c>
      <c r="P119" s="7" t="s">
        <v>651</v>
      </c>
      <c r="Q119" s="7" t="s">
        <v>336</v>
      </c>
      <c r="R119" s="7"/>
      <c r="S119" s="8">
        <v>0</v>
      </c>
      <c r="T119" s="8">
        <v>0</v>
      </c>
      <c r="U119" s="8"/>
      <c r="V119" s="7"/>
      <c r="W119" s="7"/>
      <c r="X119" s="7"/>
      <c r="Y119" s="7"/>
      <c r="Z119" s="8"/>
      <c r="AA119" s="8"/>
    </row>
    <row r="120" spans="1:27">
      <c r="A120" s="6"/>
      <c r="B120" s="7"/>
      <c r="C120" s="7"/>
      <c r="D120" s="7"/>
      <c r="E120" s="7"/>
      <c r="F120" s="7"/>
      <c r="G120" s="7"/>
      <c r="H120" s="8"/>
      <c r="I120" s="8"/>
      <c r="J120" s="8"/>
      <c r="K120" s="8"/>
      <c r="L120" s="7"/>
      <c r="M120" s="7" t="s">
        <v>1197</v>
      </c>
      <c r="N120" s="7" t="s">
        <v>1198</v>
      </c>
      <c r="O120" s="7" t="s">
        <v>137</v>
      </c>
      <c r="P120" s="7" t="s">
        <v>651</v>
      </c>
      <c r="Q120" s="7" t="s">
        <v>336</v>
      </c>
      <c r="R120" s="7"/>
      <c r="S120" s="8">
        <v>0</v>
      </c>
      <c r="T120" s="8">
        <v>0</v>
      </c>
      <c r="U120" s="8"/>
      <c r="V120" s="7"/>
      <c r="W120" s="7"/>
      <c r="X120" s="7"/>
      <c r="Y120" s="7"/>
      <c r="Z120" s="8"/>
      <c r="AA120" s="8"/>
    </row>
    <row r="121" spans="1:27">
      <c r="A121" s="6"/>
      <c r="B121" s="7"/>
      <c r="C121" s="7"/>
      <c r="D121" s="7"/>
      <c r="E121" s="7"/>
      <c r="F121" s="7"/>
      <c r="G121" s="7"/>
      <c r="H121" s="8"/>
      <c r="I121" s="8"/>
      <c r="J121" s="8"/>
      <c r="K121" s="8"/>
      <c r="L121" s="7"/>
      <c r="M121" s="7" t="s">
        <v>1199</v>
      </c>
      <c r="N121" s="7" t="s">
        <v>1200</v>
      </c>
      <c r="O121" s="7" t="s">
        <v>137</v>
      </c>
      <c r="P121" s="7" t="s">
        <v>620</v>
      </c>
      <c r="Q121" s="7" t="s">
        <v>447</v>
      </c>
      <c r="R121" s="7"/>
      <c r="S121" s="8">
        <v>0</v>
      </c>
      <c r="T121" s="8">
        <v>0</v>
      </c>
      <c r="U121" s="8"/>
      <c r="V121" s="7"/>
      <c r="W121" s="7"/>
      <c r="X121" s="7"/>
      <c r="Y121" s="7"/>
      <c r="Z121" s="8"/>
      <c r="AA121" s="8"/>
    </row>
    <row r="122" spans="1:27">
      <c r="A122" s="6"/>
      <c r="B122" s="7"/>
      <c r="C122" s="7"/>
      <c r="D122" s="7"/>
      <c r="E122" s="7"/>
      <c r="F122" s="7"/>
      <c r="G122" s="7"/>
      <c r="H122" s="8"/>
      <c r="I122" s="8"/>
      <c r="J122" s="8"/>
      <c r="K122" s="8"/>
      <c r="L122" s="7"/>
      <c r="M122" s="7" t="s">
        <v>1201</v>
      </c>
      <c r="N122" s="7" t="s">
        <v>1202</v>
      </c>
      <c r="O122" s="7" t="s">
        <v>137</v>
      </c>
      <c r="P122" s="7" t="s">
        <v>620</v>
      </c>
      <c r="Q122" s="7" t="s">
        <v>447</v>
      </c>
      <c r="R122" s="7"/>
      <c r="S122" s="8">
        <v>0</v>
      </c>
      <c r="T122" s="8">
        <v>0</v>
      </c>
      <c r="U122" s="8"/>
      <c r="V122" s="7"/>
      <c r="W122" s="7"/>
      <c r="X122" s="7"/>
      <c r="Y122" s="7"/>
      <c r="Z122" s="8"/>
      <c r="AA122" s="8"/>
    </row>
    <row r="123" spans="1:27">
      <c r="A123" s="6"/>
      <c r="B123" s="7"/>
      <c r="C123" s="7"/>
      <c r="D123" s="7"/>
      <c r="E123" s="7"/>
      <c r="F123" s="7"/>
      <c r="G123" s="7"/>
      <c r="H123" s="8"/>
      <c r="I123" s="8"/>
      <c r="J123" s="8"/>
      <c r="K123" s="8"/>
      <c r="L123" s="7"/>
      <c r="M123" s="7" t="s">
        <v>1203</v>
      </c>
      <c r="N123" s="7" t="s">
        <v>1204</v>
      </c>
      <c r="O123" s="7" t="s">
        <v>137</v>
      </c>
      <c r="P123" s="7" t="s">
        <v>671</v>
      </c>
      <c r="Q123" s="7" t="s">
        <v>465</v>
      </c>
      <c r="R123" s="7"/>
      <c r="S123" s="8">
        <v>0</v>
      </c>
      <c r="T123" s="8">
        <v>0</v>
      </c>
      <c r="U123" s="8"/>
      <c r="V123" s="7"/>
      <c r="W123" s="7"/>
      <c r="X123" s="7"/>
      <c r="Y123" s="7"/>
      <c r="Z123" s="8"/>
      <c r="AA123" s="8"/>
    </row>
    <row r="124" spans="1:27">
      <c r="A124" s="6"/>
      <c r="B124" s="7"/>
      <c r="C124" s="7"/>
      <c r="D124" s="7"/>
      <c r="E124" s="7"/>
      <c r="F124" s="7"/>
      <c r="G124" s="7"/>
      <c r="H124" s="8"/>
      <c r="I124" s="8"/>
      <c r="J124" s="8"/>
      <c r="K124" s="8"/>
      <c r="L124" s="7"/>
      <c r="M124" s="7" t="s">
        <v>1205</v>
      </c>
      <c r="N124" s="7" t="s">
        <v>1206</v>
      </c>
      <c r="O124" s="7" t="s">
        <v>137</v>
      </c>
      <c r="P124" s="7" t="s">
        <v>671</v>
      </c>
      <c r="Q124" s="7" t="s">
        <v>465</v>
      </c>
      <c r="R124" s="7"/>
      <c r="S124" s="8">
        <v>0</v>
      </c>
      <c r="T124" s="8">
        <v>0</v>
      </c>
      <c r="U124" s="8"/>
      <c r="V124" s="7"/>
      <c r="W124" s="7"/>
      <c r="X124" s="7"/>
      <c r="Y124" s="7"/>
      <c r="Z124" s="8"/>
      <c r="AA124" s="8"/>
    </row>
    <row r="125" spans="1:27">
      <c r="A125" s="6"/>
      <c r="B125" s="7"/>
      <c r="C125" s="7"/>
      <c r="D125" s="7"/>
      <c r="E125" s="7"/>
      <c r="F125" s="7"/>
      <c r="G125" s="7"/>
      <c r="H125" s="8"/>
      <c r="I125" s="8"/>
      <c r="J125" s="8"/>
      <c r="K125" s="8"/>
      <c r="L125" s="7"/>
      <c r="M125" s="7" t="s">
        <v>1207</v>
      </c>
      <c r="N125" s="7" t="s">
        <v>1208</v>
      </c>
      <c r="O125" s="7" t="s">
        <v>137</v>
      </c>
      <c r="P125" s="7" t="s">
        <v>589</v>
      </c>
      <c r="Q125" s="7" t="s">
        <v>403</v>
      </c>
      <c r="R125" s="7"/>
      <c r="S125" s="8">
        <v>0</v>
      </c>
      <c r="T125" s="8">
        <v>0</v>
      </c>
      <c r="U125" s="8"/>
      <c r="V125" s="7"/>
      <c r="W125" s="7"/>
      <c r="X125" s="7"/>
      <c r="Y125" s="7"/>
      <c r="Z125" s="8"/>
      <c r="AA125" s="8"/>
    </row>
    <row r="126" spans="1:27">
      <c r="A126" s="6"/>
      <c r="B126" s="7"/>
      <c r="C126" s="7"/>
      <c r="D126" s="7"/>
      <c r="E126" s="7"/>
      <c r="F126" s="7"/>
      <c r="G126" s="7"/>
      <c r="H126" s="8"/>
      <c r="I126" s="8"/>
      <c r="J126" s="8"/>
      <c r="K126" s="8"/>
      <c r="L126" s="7"/>
      <c r="M126" s="7" t="s">
        <v>1209</v>
      </c>
      <c r="N126" s="7" t="s">
        <v>1210</v>
      </c>
      <c r="O126" s="7" t="s">
        <v>137</v>
      </c>
      <c r="P126" s="7" t="s">
        <v>589</v>
      </c>
      <c r="Q126" s="7" t="s">
        <v>407</v>
      </c>
      <c r="R126" s="7"/>
      <c r="S126" s="8">
        <v>0</v>
      </c>
      <c r="T126" s="8">
        <v>0</v>
      </c>
      <c r="U126" s="8"/>
      <c r="V126" s="7"/>
      <c r="W126" s="7"/>
      <c r="X126" s="7"/>
      <c r="Y126" s="7"/>
      <c r="Z126" s="8"/>
      <c r="AA126" s="8"/>
    </row>
    <row r="127" spans="1:27">
      <c r="A127" s="6"/>
      <c r="B127" s="7"/>
      <c r="C127" s="7"/>
      <c r="D127" s="7"/>
      <c r="E127" s="7"/>
      <c r="F127" s="7"/>
      <c r="G127" s="7"/>
      <c r="H127" s="8"/>
      <c r="I127" s="8"/>
      <c r="J127" s="8"/>
      <c r="K127" s="8"/>
      <c r="L127" s="7"/>
      <c r="M127" s="7" t="s">
        <v>1211</v>
      </c>
      <c r="N127" s="7" t="s">
        <v>1212</v>
      </c>
      <c r="O127" s="7" t="s">
        <v>137</v>
      </c>
      <c r="P127" s="7" t="s">
        <v>593</v>
      </c>
      <c r="Q127" s="7" t="s">
        <v>409</v>
      </c>
      <c r="R127" s="7"/>
      <c r="S127" s="8">
        <v>0</v>
      </c>
      <c r="T127" s="8">
        <v>0</v>
      </c>
      <c r="U127" s="8"/>
      <c r="V127" s="7"/>
      <c r="W127" s="7"/>
      <c r="X127" s="7"/>
      <c r="Y127" s="7"/>
      <c r="Z127" s="8"/>
      <c r="AA127" s="8"/>
    </row>
    <row r="128" spans="1:27">
      <c r="A128" s="6"/>
      <c r="B128" s="7"/>
      <c r="C128" s="7"/>
      <c r="D128" s="7"/>
      <c r="E128" s="7"/>
      <c r="F128" s="7"/>
      <c r="G128" s="7"/>
      <c r="H128" s="8"/>
      <c r="I128" s="8"/>
      <c r="J128" s="8"/>
      <c r="K128" s="8"/>
      <c r="L128" s="7"/>
      <c r="M128" s="7" t="s">
        <v>1213</v>
      </c>
      <c r="N128" s="7" t="s">
        <v>1214</v>
      </c>
      <c r="O128" s="7" t="s">
        <v>137</v>
      </c>
      <c r="P128" s="7" t="s">
        <v>589</v>
      </c>
      <c r="Q128" s="7" t="s">
        <v>407</v>
      </c>
      <c r="R128" s="7"/>
      <c r="S128" s="8">
        <v>0</v>
      </c>
      <c r="T128" s="8">
        <v>0</v>
      </c>
      <c r="U128" s="8"/>
      <c r="V128" s="7"/>
      <c r="W128" s="7"/>
      <c r="X128" s="7"/>
      <c r="Y128" s="7"/>
      <c r="Z128" s="8"/>
      <c r="AA128" s="8"/>
    </row>
    <row r="129" spans="1:27">
      <c r="A129" s="6"/>
      <c r="B129" s="7"/>
      <c r="C129" s="7"/>
      <c r="D129" s="7"/>
      <c r="E129" s="7"/>
      <c r="F129" s="7"/>
      <c r="G129" s="7"/>
      <c r="H129" s="8"/>
      <c r="I129" s="8"/>
      <c r="J129" s="8"/>
      <c r="K129" s="8"/>
      <c r="L129" s="7"/>
      <c r="M129" s="7" t="s">
        <v>1215</v>
      </c>
      <c r="N129" s="7" t="s">
        <v>1216</v>
      </c>
      <c r="O129" s="7" t="s">
        <v>137</v>
      </c>
      <c r="P129" s="7" t="s">
        <v>589</v>
      </c>
      <c r="Q129" s="7" t="s">
        <v>407</v>
      </c>
      <c r="R129" s="7"/>
      <c r="S129" s="8">
        <v>0</v>
      </c>
      <c r="T129" s="8">
        <v>0</v>
      </c>
      <c r="U129" s="8"/>
      <c r="V129" s="7"/>
      <c r="W129" s="7"/>
      <c r="X129" s="7"/>
      <c r="Y129" s="7"/>
      <c r="Z129" s="8"/>
      <c r="AA129" s="8"/>
    </row>
    <row r="130" spans="1:27">
      <c r="A130" s="6"/>
      <c r="B130" s="7"/>
      <c r="C130" s="7"/>
      <c r="D130" s="7"/>
      <c r="E130" s="7"/>
      <c r="F130" s="7"/>
      <c r="G130" s="7"/>
      <c r="H130" s="8"/>
      <c r="I130" s="8"/>
      <c r="J130" s="8"/>
      <c r="K130" s="8"/>
      <c r="L130" s="7"/>
      <c r="M130" s="7" t="s">
        <v>1217</v>
      </c>
      <c r="N130" s="7" t="s">
        <v>1218</v>
      </c>
      <c r="O130" s="7" t="s">
        <v>137</v>
      </c>
      <c r="P130" s="7" t="s">
        <v>587</v>
      </c>
      <c r="Q130" s="7" t="s">
        <v>465</v>
      </c>
      <c r="R130" s="7"/>
      <c r="S130" s="8">
        <v>0</v>
      </c>
      <c r="T130" s="8">
        <v>0</v>
      </c>
      <c r="U130" s="8"/>
      <c r="V130" s="7"/>
      <c r="W130" s="7"/>
      <c r="X130" s="7"/>
      <c r="Y130" s="7"/>
      <c r="Z130" s="8"/>
      <c r="AA130" s="8"/>
    </row>
    <row r="131" spans="1:27">
      <c r="A131" s="6"/>
      <c r="B131" s="7"/>
      <c r="C131" s="7"/>
      <c r="D131" s="7"/>
      <c r="E131" s="7"/>
      <c r="F131" s="7"/>
      <c r="G131" s="7"/>
      <c r="H131" s="8"/>
      <c r="I131" s="8"/>
      <c r="J131" s="8"/>
      <c r="K131" s="8"/>
      <c r="L131" s="7"/>
      <c r="M131" s="7" t="s">
        <v>1219</v>
      </c>
      <c r="N131" s="7" t="s">
        <v>1220</v>
      </c>
      <c r="O131" s="7" t="s">
        <v>137</v>
      </c>
      <c r="P131" s="7" t="s">
        <v>671</v>
      </c>
      <c r="Q131" s="7" t="s">
        <v>465</v>
      </c>
      <c r="R131" s="7"/>
      <c r="S131" s="8">
        <v>0</v>
      </c>
      <c r="T131" s="8">
        <v>0</v>
      </c>
      <c r="U131" s="8"/>
      <c r="V131" s="7"/>
      <c r="W131" s="7"/>
      <c r="X131" s="7"/>
      <c r="Y131" s="7"/>
      <c r="Z131" s="8"/>
      <c r="AA131" s="8"/>
    </row>
    <row r="132" spans="1:27">
      <c r="A132" s="6"/>
      <c r="B132" s="7"/>
      <c r="C132" s="7"/>
      <c r="D132" s="7"/>
      <c r="E132" s="7"/>
      <c r="F132" s="7"/>
      <c r="G132" s="7"/>
      <c r="H132" s="8"/>
      <c r="I132" s="8"/>
      <c r="J132" s="8"/>
      <c r="K132" s="8"/>
      <c r="L132" s="7"/>
      <c r="M132" s="7" t="s">
        <v>1221</v>
      </c>
      <c r="N132" s="7" t="s">
        <v>1222</v>
      </c>
      <c r="O132" s="7" t="s">
        <v>137</v>
      </c>
      <c r="P132" s="7" t="s">
        <v>671</v>
      </c>
      <c r="Q132" s="7" t="s">
        <v>465</v>
      </c>
      <c r="R132" s="7"/>
      <c r="S132" s="8">
        <v>0</v>
      </c>
      <c r="T132" s="8">
        <v>0</v>
      </c>
      <c r="U132" s="8"/>
      <c r="V132" s="7"/>
      <c r="W132" s="7"/>
      <c r="X132" s="7"/>
      <c r="Y132" s="7"/>
      <c r="Z132" s="8"/>
      <c r="AA132" s="8"/>
    </row>
    <row r="133" spans="1:27">
      <c r="A133" s="6"/>
      <c r="B133" s="7"/>
      <c r="C133" s="7"/>
      <c r="D133" s="7"/>
      <c r="E133" s="7"/>
      <c r="F133" s="7"/>
      <c r="G133" s="7"/>
      <c r="H133" s="8"/>
      <c r="I133" s="8"/>
      <c r="J133" s="8"/>
      <c r="K133" s="8"/>
      <c r="L133" s="7"/>
      <c r="M133" s="7" t="s">
        <v>1223</v>
      </c>
      <c r="N133" s="7" t="s">
        <v>1224</v>
      </c>
      <c r="O133" s="7" t="s">
        <v>137</v>
      </c>
      <c r="P133" s="7" t="s">
        <v>651</v>
      </c>
      <c r="Q133" s="7" t="s">
        <v>336</v>
      </c>
      <c r="R133" s="7"/>
      <c r="S133" s="8">
        <v>0</v>
      </c>
      <c r="T133" s="8">
        <v>0</v>
      </c>
      <c r="U133" s="8"/>
      <c r="V133" s="7"/>
      <c r="W133" s="7"/>
      <c r="X133" s="7"/>
      <c r="Y133" s="7"/>
      <c r="Z133" s="8"/>
      <c r="AA133" s="8"/>
    </row>
    <row r="134" spans="1:27">
      <c r="A134" s="6"/>
      <c r="B134" s="7"/>
      <c r="C134" s="7"/>
      <c r="D134" s="7"/>
      <c r="E134" s="7"/>
      <c r="F134" s="7"/>
      <c r="G134" s="7"/>
      <c r="H134" s="8"/>
      <c r="I134" s="8"/>
      <c r="J134" s="8"/>
      <c r="K134" s="8"/>
      <c r="L134" s="7"/>
      <c r="M134" s="7" t="s">
        <v>1225</v>
      </c>
      <c r="N134" s="7" t="s">
        <v>1226</v>
      </c>
      <c r="O134" s="7" t="s">
        <v>137</v>
      </c>
      <c r="P134" s="7" t="s">
        <v>651</v>
      </c>
      <c r="Q134" s="7" t="s">
        <v>336</v>
      </c>
      <c r="R134" s="7"/>
      <c r="S134" s="8">
        <v>0</v>
      </c>
      <c r="T134" s="8">
        <v>0</v>
      </c>
      <c r="U134" s="8"/>
      <c r="V134" s="7"/>
      <c r="W134" s="7"/>
      <c r="X134" s="7"/>
      <c r="Y134" s="7"/>
      <c r="Z134" s="8"/>
      <c r="AA134" s="8"/>
    </row>
    <row r="135" spans="1:27">
      <c r="A135" s="6"/>
      <c r="B135" s="7"/>
      <c r="C135" s="7"/>
      <c r="D135" s="7"/>
      <c r="E135" s="7"/>
      <c r="F135" s="7"/>
      <c r="G135" s="7"/>
      <c r="H135" s="8"/>
      <c r="I135" s="8"/>
      <c r="J135" s="8"/>
      <c r="K135" s="8"/>
      <c r="L135" s="7"/>
      <c r="M135" s="7" t="s">
        <v>1227</v>
      </c>
      <c r="N135" s="7" t="s">
        <v>1228</v>
      </c>
      <c r="O135" s="7" t="s">
        <v>137</v>
      </c>
      <c r="P135" s="7" t="s">
        <v>588</v>
      </c>
      <c r="Q135" s="7" t="s">
        <v>401</v>
      </c>
      <c r="R135" s="7"/>
      <c r="S135" s="8">
        <v>0</v>
      </c>
      <c r="T135" s="8">
        <v>0</v>
      </c>
      <c r="U135" s="8"/>
      <c r="V135" s="7"/>
      <c r="W135" s="7"/>
      <c r="X135" s="7"/>
      <c r="Y135" s="7"/>
      <c r="Z135" s="8"/>
      <c r="AA135" s="8"/>
    </row>
    <row r="136" spans="1:27">
      <c r="A136" s="6"/>
      <c r="B136" s="7"/>
      <c r="C136" s="7"/>
      <c r="D136" s="7"/>
      <c r="E136" s="7"/>
      <c r="F136" s="7"/>
      <c r="G136" s="7"/>
      <c r="H136" s="8"/>
      <c r="I136" s="8"/>
      <c r="J136" s="8"/>
      <c r="K136" s="8"/>
      <c r="L136" s="7"/>
      <c r="M136" s="7" t="s">
        <v>1229</v>
      </c>
      <c r="N136" s="7" t="s">
        <v>1230</v>
      </c>
      <c r="O136" s="7" t="s">
        <v>137</v>
      </c>
      <c r="P136" s="7" t="s">
        <v>587</v>
      </c>
      <c r="Q136" s="7" t="s">
        <v>336</v>
      </c>
      <c r="R136" s="7"/>
      <c r="S136" s="8">
        <v>0</v>
      </c>
      <c r="T136" s="8">
        <v>0</v>
      </c>
      <c r="U136" s="8"/>
      <c r="V136" s="7"/>
      <c r="W136" s="7"/>
      <c r="X136" s="7"/>
      <c r="Y136" s="7"/>
      <c r="Z136" s="8"/>
      <c r="AA136" s="8"/>
    </row>
    <row r="137" spans="1:27">
      <c r="A137" s="6"/>
      <c r="B137" s="7"/>
      <c r="C137" s="7"/>
      <c r="D137" s="7"/>
      <c r="E137" s="7"/>
      <c r="F137" s="7"/>
      <c r="G137" s="7"/>
      <c r="H137" s="8"/>
      <c r="I137" s="8"/>
      <c r="J137" s="8"/>
      <c r="K137" s="8"/>
      <c r="L137" s="7"/>
      <c r="M137" s="7" t="s">
        <v>1231</v>
      </c>
      <c r="N137" s="7" t="s">
        <v>1232</v>
      </c>
      <c r="O137" s="7" t="s">
        <v>137</v>
      </c>
      <c r="P137" s="7" t="s">
        <v>587</v>
      </c>
      <c r="Q137" s="7" t="s">
        <v>398</v>
      </c>
      <c r="R137" s="7"/>
      <c r="S137" s="8">
        <v>0</v>
      </c>
      <c r="T137" s="8">
        <v>0</v>
      </c>
      <c r="U137" s="8"/>
      <c r="V137" s="7"/>
      <c r="W137" s="7"/>
      <c r="X137" s="7"/>
      <c r="Y137" s="7"/>
      <c r="Z137" s="8"/>
      <c r="AA137" s="8"/>
    </row>
    <row r="138" spans="1:27">
      <c r="A138" s="6"/>
      <c r="B138" s="7"/>
      <c r="C138" s="7"/>
      <c r="D138" s="7"/>
      <c r="E138" s="7"/>
      <c r="F138" s="7"/>
      <c r="G138" s="7"/>
      <c r="H138" s="8"/>
      <c r="I138" s="8"/>
      <c r="J138" s="8"/>
      <c r="K138" s="8"/>
      <c r="L138" s="7"/>
      <c r="M138" s="7" t="s">
        <v>1233</v>
      </c>
      <c r="N138" s="7" t="s">
        <v>1234</v>
      </c>
      <c r="O138" s="7" t="s">
        <v>137</v>
      </c>
      <c r="P138" s="7" t="s">
        <v>587</v>
      </c>
      <c r="Q138" s="7" t="s">
        <v>398</v>
      </c>
      <c r="R138" s="7"/>
      <c r="S138" s="8">
        <v>0</v>
      </c>
      <c r="T138" s="8">
        <v>0</v>
      </c>
      <c r="U138" s="8"/>
      <c r="V138" s="7"/>
      <c r="W138" s="7"/>
      <c r="X138" s="7"/>
      <c r="Y138" s="7"/>
      <c r="Z138" s="8"/>
      <c r="AA138" s="8"/>
    </row>
    <row r="139" spans="1:27">
      <c r="A139" s="6"/>
      <c r="B139" s="7"/>
      <c r="C139" s="7"/>
      <c r="D139" s="7"/>
      <c r="E139" s="7"/>
      <c r="F139" s="7"/>
      <c r="G139" s="7"/>
      <c r="H139" s="8"/>
      <c r="I139" s="8"/>
      <c r="J139" s="8"/>
      <c r="K139" s="8"/>
      <c r="L139" s="7"/>
      <c r="M139" s="7" t="s">
        <v>1235</v>
      </c>
      <c r="N139" s="7" t="s">
        <v>1236</v>
      </c>
      <c r="O139" s="7" t="s">
        <v>137</v>
      </c>
      <c r="P139" s="7" t="s">
        <v>587</v>
      </c>
      <c r="Q139" s="7" t="s">
        <v>398</v>
      </c>
      <c r="R139" s="7"/>
      <c r="S139" s="8">
        <v>0</v>
      </c>
      <c r="T139" s="8">
        <v>0</v>
      </c>
      <c r="U139" s="8"/>
      <c r="V139" s="7"/>
      <c r="W139" s="7"/>
      <c r="X139" s="7"/>
      <c r="Y139" s="7"/>
      <c r="Z139" s="8"/>
      <c r="AA139" s="8"/>
    </row>
    <row r="140" spans="1:27">
      <c r="A140" s="6"/>
      <c r="B140" s="7"/>
      <c r="C140" s="7"/>
      <c r="D140" s="7"/>
      <c r="E140" s="7"/>
      <c r="F140" s="7"/>
      <c r="G140" s="7"/>
      <c r="H140" s="8"/>
      <c r="I140" s="8"/>
      <c r="J140" s="8"/>
      <c r="K140" s="8"/>
      <c r="L140" s="7"/>
      <c r="M140" s="7" t="s">
        <v>1237</v>
      </c>
      <c r="N140" s="7" t="s">
        <v>1238</v>
      </c>
      <c r="O140" s="7" t="s">
        <v>137</v>
      </c>
      <c r="P140" s="7" t="s">
        <v>587</v>
      </c>
      <c r="Q140" s="7" t="s">
        <v>398</v>
      </c>
      <c r="R140" s="7"/>
      <c r="S140" s="8">
        <v>0</v>
      </c>
      <c r="T140" s="8">
        <v>0</v>
      </c>
      <c r="U140" s="8"/>
      <c r="V140" s="7"/>
      <c r="W140" s="7"/>
      <c r="X140" s="7"/>
      <c r="Y140" s="7"/>
      <c r="Z140" s="8"/>
      <c r="AA140" s="8"/>
    </row>
    <row r="141" spans="1:27">
      <c r="A141" s="6"/>
      <c r="B141" s="7"/>
      <c r="C141" s="7"/>
      <c r="D141" s="7"/>
      <c r="E141" s="7"/>
      <c r="F141" s="7"/>
      <c r="G141" s="7"/>
      <c r="H141" s="8"/>
      <c r="I141" s="8"/>
      <c r="J141" s="8"/>
      <c r="K141" s="8"/>
      <c r="L141" s="7"/>
      <c r="M141" s="7" t="s">
        <v>1239</v>
      </c>
      <c r="N141" s="7" t="s">
        <v>1240</v>
      </c>
      <c r="O141" s="7" t="s">
        <v>137</v>
      </c>
      <c r="P141" s="7" t="s">
        <v>637</v>
      </c>
      <c r="Q141" s="7" t="s">
        <v>316</v>
      </c>
      <c r="R141" s="7"/>
      <c r="S141" s="8">
        <v>0</v>
      </c>
      <c r="T141" s="8">
        <v>0</v>
      </c>
      <c r="U141" s="8"/>
      <c r="V141" s="7"/>
      <c r="W141" s="7"/>
      <c r="X141" s="7"/>
      <c r="Y141" s="7"/>
      <c r="Z141" s="8"/>
      <c r="AA141" s="8"/>
    </row>
    <row r="142" spans="1:27">
      <c r="A142" s="6"/>
      <c r="B142" s="7"/>
      <c r="C142" s="7"/>
      <c r="D142" s="7"/>
      <c r="E142" s="7"/>
      <c r="F142" s="7"/>
      <c r="G142" s="7"/>
      <c r="H142" s="8"/>
      <c r="I142" s="8"/>
      <c r="J142" s="8"/>
      <c r="K142" s="8"/>
      <c r="L142" s="7"/>
      <c r="M142" s="7" t="s">
        <v>1241</v>
      </c>
      <c r="N142" s="7" t="s">
        <v>1242</v>
      </c>
      <c r="O142" s="7" t="s">
        <v>137</v>
      </c>
      <c r="P142" s="7" t="s">
        <v>637</v>
      </c>
      <c r="Q142" s="7" t="s">
        <v>316</v>
      </c>
      <c r="R142" s="7"/>
      <c r="S142" s="8">
        <v>0</v>
      </c>
      <c r="T142" s="8">
        <v>0</v>
      </c>
      <c r="U142" s="8"/>
      <c r="V142" s="7"/>
      <c r="W142" s="7"/>
      <c r="X142" s="7"/>
      <c r="Y142" s="7"/>
      <c r="Z142" s="8"/>
      <c r="AA142" s="8"/>
    </row>
    <row r="143" spans="1:27">
      <c r="A143" s="6"/>
      <c r="B143" s="7"/>
      <c r="C143" s="7"/>
      <c r="D143" s="7"/>
      <c r="E143" s="7"/>
      <c r="F143" s="7"/>
      <c r="G143" s="7"/>
      <c r="H143" s="8"/>
      <c r="I143" s="8"/>
      <c r="J143" s="8"/>
      <c r="K143" s="8"/>
      <c r="L143" s="7"/>
      <c r="M143" s="7" t="s">
        <v>1243</v>
      </c>
      <c r="N143" s="7" t="s">
        <v>1244</v>
      </c>
      <c r="O143" s="7" t="s">
        <v>137</v>
      </c>
      <c r="P143" s="7" t="s">
        <v>649</v>
      </c>
      <c r="Q143" s="7" t="s">
        <v>332</v>
      </c>
      <c r="R143" s="7"/>
      <c r="S143" s="8">
        <v>0</v>
      </c>
      <c r="T143" s="8">
        <v>0</v>
      </c>
      <c r="U143" s="8"/>
      <c r="V143" s="7"/>
      <c r="W143" s="7"/>
      <c r="X143" s="7"/>
      <c r="Y143" s="7"/>
      <c r="Z143" s="8"/>
      <c r="AA143" s="8"/>
    </row>
    <row r="144" spans="1:27">
      <c r="A144" s="6"/>
      <c r="B144" s="7"/>
      <c r="C144" s="7"/>
      <c r="D144" s="7"/>
      <c r="E144" s="7"/>
      <c r="F144" s="7"/>
      <c r="G144" s="7"/>
      <c r="H144" s="8"/>
      <c r="I144" s="8"/>
      <c r="J144" s="8"/>
      <c r="K144" s="8"/>
      <c r="L144" s="7"/>
      <c r="M144" s="7" t="s">
        <v>1245</v>
      </c>
      <c r="N144" s="7" t="s">
        <v>1246</v>
      </c>
      <c r="O144" s="7" t="s">
        <v>137</v>
      </c>
      <c r="P144" s="7" t="s">
        <v>649</v>
      </c>
      <c r="Q144" s="7" t="s">
        <v>332</v>
      </c>
      <c r="R144" s="7"/>
      <c r="S144" s="8">
        <v>0</v>
      </c>
      <c r="T144" s="8">
        <v>0</v>
      </c>
      <c r="U144" s="8"/>
      <c r="V144" s="7"/>
      <c r="W144" s="7"/>
      <c r="X144" s="7"/>
      <c r="Y144" s="7"/>
      <c r="Z144" s="8"/>
      <c r="AA144" s="8"/>
    </row>
    <row r="145" spans="1:27">
      <c r="A145" s="6"/>
      <c r="B145" s="7"/>
      <c r="C145" s="7"/>
      <c r="D145" s="7"/>
      <c r="E145" s="7"/>
      <c r="F145" s="7"/>
      <c r="G145" s="7"/>
      <c r="H145" s="8"/>
      <c r="I145" s="8"/>
      <c r="J145" s="8"/>
      <c r="K145" s="8"/>
      <c r="L145" s="7"/>
      <c r="M145" s="7" t="s">
        <v>1247</v>
      </c>
      <c r="N145" s="7" t="s">
        <v>1248</v>
      </c>
      <c r="O145" s="7" t="s">
        <v>137</v>
      </c>
      <c r="P145" s="7" t="s">
        <v>650</v>
      </c>
      <c r="Q145" s="7" t="s">
        <v>334</v>
      </c>
      <c r="R145" s="7"/>
      <c r="S145" s="8">
        <v>0</v>
      </c>
      <c r="T145" s="8">
        <v>0</v>
      </c>
      <c r="U145" s="8"/>
      <c r="V145" s="7"/>
      <c r="W145" s="7"/>
      <c r="X145" s="7"/>
      <c r="Y145" s="7"/>
      <c r="Z145" s="8"/>
      <c r="AA145" s="8"/>
    </row>
    <row r="146" spans="1:27">
      <c r="A146" s="6"/>
      <c r="B146" s="7"/>
      <c r="C146" s="7"/>
      <c r="D146" s="7"/>
      <c r="E146" s="7"/>
      <c r="F146" s="7"/>
      <c r="G146" s="7"/>
      <c r="H146" s="8"/>
      <c r="I146" s="8"/>
      <c r="J146" s="8"/>
      <c r="K146" s="8"/>
      <c r="L146" s="7"/>
      <c r="M146" s="7" t="s">
        <v>1249</v>
      </c>
      <c r="N146" s="7" t="s">
        <v>1250</v>
      </c>
      <c r="O146" s="7" t="s">
        <v>137</v>
      </c>
      <c r="P146" s="7" t="s">
        <v>598</v>
      </c>
      <c r="Q146" s="7" t="s">
        <v>417</v>
      </c>
      <c r="R146" s="7"/>
      <c r="S146" s="8">
        <v>0</v>
      </c>
      <c r="T146" s="8">
        <v>0</v>
      </c>
      <c r="U146" s="8"/>
      <c r="V146" s="7"/>
      <c r="W146" s="7"/>
      <c r="X146" s="7"/>
      <c r="Y146" s="7"/>
      <c r="Z146" s="8"/>
      <c r="AA146" s="8"/>
    </row>
    <row r="147" spans="1:27">
      <c r="A147" s="6"/>
      <c r="B147" s="7"/>
      <c r="C147" s="7"/>
      <c r="D147" s="7"/>
      <c r="E147" s="7"/>
      <c r="F147" s="7"/>
      <c r="G147" s="7"/>
      <c r="H147" s="8"/>
      <c r="I147" s="8"/>
      <c r="J147" s="8"/>
      <c r="K147" s="8"/>
      <c r="L147" s="7"/>
      <c r="M147" s="7" t="s">
        <v>1251</v>
      </c>
      <c r="N147" s="7" t="s">
        <v>1252</v>
      </c>
      <c r="O147" s="7" t="s">
        <v>137</v>
      </c>
      <c r="P147" s="7" t="s">
        <v>624</v>
      </c>
      <c r="Q147" s="7" t="s">
        <v>381</v>
      </c>
      <c r="R147" s="7"/>
      <c r="S147" s="8">
        <v>0</v>
      </c>
      <c r="T147" s="8">
        <v>0</v>
      </c>
      <c r="U147" s="8"/>
      <c r="V147" s="7"/>
      <c r="W147" s="7"/>
      <c r="X147" s="7"/>
      <c r="Y147" s="7"/>
      <c r="Z147" s="8"/>
      <c r="AA147" s="8"/>
    </row>
    <row r="148" spans="1:27">
      <c r="A148" s="6"/>
      <c r="B148" s="7"/>
      <c r="C148" s="7"/>
      <c r="D148" s="7"/>
      <c r="E148" s="7"/>
      <c r="F148" s="7"/>
      <c r="G148" s="7"/>
      <c r="H148" s="8"/>
      <c r="I148" s="8"/>
      <c r="J148" s="8"/>
      <c r="K148" s="8"/>
      <c r="L148" s="7"/>
      <c r="M148" s="7" t="s">
        <v>1253</v>
      </c>
      <c r="N148" s="7" t="s">
        <v>1254</v>
      </c>
      <c r="O148" s="7" t="s">
        <v>137</v>
      </c>
      <c r="P148" s="7" t="s">
        <v>651</v>
      </c>
      <c r="Q148" s="7" t="s">
        <v>332</v>
      </c>
      <c r="R148" s="7"/>
      <c r="S148" s="8">
        <v>0</v>
      </c>
      <c r="T148" s="8">
        <v>0</v>
      </c>
      <c r="U148" s="8"/>
      <c r="V148" s="7"/>
      <c r="W148" s="7"/>
      <c r="X148" s="7"/>
      <c r="Y148" s="7"/>
      <c r="Z148" s="8"/>
      <c r="AA148" s="8"/>
    </row>
    <row r="149" spans="1:27">
      <c r="A149" s="6"/>
      <c r="B149" s="7"/>
      <c r="C149" s="7"/>
      <c r="D149" s="7"/>
      <c r="E149" s="7"/>
      <c r="F149" s="7"/>
      <c r="G149" s="7"/>
      <c r="H149" s="8"/>
      <c r="I149" s="8"/>
      <c r="J149" s="8"/>
      <c r="K149" s="8"/>
      <c r="L149" s="7"/>
      <c r="M149" s="7" t="s">
        <v>1255</v>
      </c>
      <c r="N149" s="7" t="s">
        <v>1256</v>
      </c>
      <c r="O149" s="7" t="s">
        <v>137</v>
      </c>
      <c r="P149" s="7" t="s">
        <v>633</v>
      </c>
      <c r="Q149" s="7" t="s">
        <v>311</v>
      </c>
      <c r="R149" s="7"/>
      <c r="S149" s="8">
        <v>0</v>
      </c>
      <c r="T149" s="8">
        <v>0</v>
      </c>
      <c r="U149" s="8"/>
      <c r="V149" s="7"/>
      <c r="W149" s="7"/>
      <c r="X149" s="7"/>
      <c r="Y149" s="7"/>
      <c r="Z149" s="8"/>
      <c r="AA149" s="8"/>
    </row>
    <row r="150" spans="1:27">
      <c r="A150" s="6"/>
      <c r="B150" s="7"/>
      <c r="C150" s="7"/>
      <c r="D150" s="7"/>
      <c r="E150" s="7"/>
      <c r="F150" s="7"/>
      <c r="G150" s="7"/>
      <c r="H150" s="8"/>
      <c r="I150" s="8"/>
      <c r="J150" s="8"/>
      <c r="K150" s="8"/>
      <c r="L150" s="7"/>
      <c r="M150" s="7" t="s">
        <v>1257</v>
      </c>
      <c r="N150" s="7" t="s">
        <v>1258</v>
      </c>
      <c r="O150" s="7" t="s">
        <v>137</v>
      </c>
      <c r="P150" s="7" t="s">
        <v>633</v>
      </c>
      <c r="Q150" s="7" t="s">
        <v>311</v>
      </c>
      <c r="R150" s="7"/>
      <c r="S150" s="8">
        <v>0</v>
      </c>
      <c r="T150" s="8">
        <v>0</v>
      </c>
      <c r="U150" s="8"/>
      <c r="V150" s="7"/>
      <c r="W150" s="7"/>
      <c r="X150" s="7"/>
      <c r="Y150" s="7"/>
      <c r="Z150" s="8"/>
      <c r="AA150" s="8"/>
    </row>
    <row r="151" spans="1:27">
      <c r="A151" s="6"/>
      <c r="B151" s="7"/>
      <c r="C151" s="7"/>
      <c r="D151" s="7"/>
      <c r="E151" s="7"/>
      <c r="F151" s="7"/>
      <c r="G151" s="7"/>
      <c r="H151" s="8"/>
      <c r="I151" s="8"/>
      <c r="J151" s="8"/>
      <c r="K151" s="8"/>
      <c r="L151" s="7"/>
      <c r="M151" s="7" t="s">
        <v>1259</v>
      </c>
      <c r="N151" s="7" t="s">
        <v>1260</v>
      </c>
      <c r="O151" s="7" t="s">
        <v>137</v>
      </c>
      <c r="P151" s="7" t="s">
        <v>633</v>
      </c>
      <c r="Q151" s="7" t="s">
        <v>311</v>
      </c>
      <c r="R151" s="7"/>
      <c r="S151" s="8">
        <v>0</v>
      </c>
      <c r="T151" s="8">
        <v>0</v>
      </c>
      <c r="U151" s="8"/>
      <c r="V151" s="7"/>
      <c r="W151" s="7"/>
      <c r="X151" s="7"/>
      <c r="Y151" s="7"/>
      <c r="Z151" s="8"/>
      <c r="AA151" s="8"/>
    </row>
    <row r="152" spans="1:27">
      <c r="A152" s="6"/>
      <c r="B152" s="7"/>
      <c r="C152" s="7"/>
      <c r="D152" s="7"/>
      <c r="E152" s="7"/>
      <c r="F152" s="7"/>
      <c r="G152" s="7"/>
      <c r="H152" s="8"/>
      <c r="I152" s="8"/>
      <c r="J152" s="8"/>
      <c r="K152" s="8"/>
      <c r="L152" s="7"/>
      <c r="M152" s="7" t="s">
        <v>1261</v>
      </c>
      <c r="N152" s="7" t="s">
        <v>1262</v>
      </c>
      <c r="O152" s="7" t="s">
        <v>137</v>
      </c>
      <c r="P152" s="7" t="s">
        <v>605</v>
      </c>
      <c r="Q152" s="7" t="s">
        <v>428</v>
      </c>
      <c r="R152" s="7"/>
      <c r="S152" s="8">
        <v>0</v>
      </c>
      <c r="T152" s="8">
        <v>0</v>
      </c>
      <c r="U152" s="8"/>
      <c r="V152" s="7"/>
      <c r="W152" s="7"/>
      <c r="X152" s="7"/>
      <c r="Y152" s="7"/>
      <c r="Z152" s="8"/>
      <c r="AA152" s="8"/>
    </row>
    <row r="153" spans="1:27">
      <c r="A153" s="6"/>
      <c r="B153" s="7"/>
      <c r="C153" s="7"/>
      <c r="D153" s="7"/>
      <c r="E153" s="7"/>
      <c r="F153" s="7"/>
      <c r="G153" s="7"/>
      <c r="H153" s="8"/>
      <c r="I153" s="8"/>
      <c r="J153" s="8"/>
      <c r="K153" s="8"/>
      <c r="L153" s="7"/>
      <c r="M153" s="7" t="s">
        <v>1263</v>
      </c>
      <c r="N153" s="7" t="s">
        <v>1264</v>
      </c>
      <c r="O153" s="7" t="s">
        <v>137</v>
      </c>
      <c r="P153" s="7" t="s">
        <v>605</v>
      </c>
      <c r="Q153" s="7" t="s">
        <v>428</v>
      </c>
      <c r="R153" s="7"/>
      <c r="S153" s="8">
        <v>0</v>
      </c>
      <c r="T153" s="8">
        <v>0</v>
      </c>
      <c r="U153" s="8"/>
      <c r="V153" s="7"/>
      <c r="W153" s="7"/>
      <c r="X153" s="7"/>
      <c r="Y153" s="7"/>
      <c r="Z153" s="8"/>
      <c r="AA153" s="8"/>
    </row>
    <row r="154" spans="1:27">
      <c r="A154" s="6"/>
      <c r="B154" s="7"/>
      <c r="C154" s="7"/>
      <c r="D154" s="7"/>
      <c r="E154" s="7"/>
      <c r="F154" s="7"/>
      <c r="G154" s="7"/>
      <c r="H154" s="8"/>
      <c r="I154" s="8"/>
      <c r="J154" s="8"/>
      <c r="K154" s="8"/>
      <c r="L154" s="7"/>
      <c r="M154" s="7" t="s">
        <v>1265</v>
      </c>
      <c r="N154" s="7" t="s">
        <v>1266</v>
      </c>
      <c r="O154" s="7" t="s">
        <v>137</v>
      </c>
      <c r="P154" s="7" t="s">
        <v>602</v>
      </c>
      <c r="Q154" s="7" t="s">
        <v>423</v>
      </c>
      <c r="R154" s="7"/>
      <c r="S154" s="8">
        <v>0</v>
      </c>
      <c r="T154" s="8">
        <v>0</v>
      </c>
      <c r="U154" s="8"/>
      <c r="V154" s="7"/>
      <c r="W154" s="7"/>
      <c r="X154" s="7"/>
      <c r="Y154" s="7"/>
      <c r="Z154" s="8"/>
      <c r="AA154" s="8"/>
    </row>
    <row r="155" spans="1:27">
      <c r="A155" s="6"/>
      <c r="B155" s="7"/>
      <c r="C155" s="7"/>
      <c r="D155" s="7"/>
      <c r="E155" s="7"/>
      <c r="F155" s="7"/>
      <c r="G155" s="7"/>
      <c r="H155" s="8"/>
      <c r="I155" s="8"/>
      <c r="J155" s="8"/>
      <c r="K155" s="8"/>
      <c r="L155" s="7"/>
      <c r="M155" s="7" t="s">
        <v>1267</v>
      </c>
      <c r="N155" s="7" t="s">
        <v>1268</v>
      </c>
      <c r="O155" s="7" t="s">
        <v>137</v>
      </c>
      <c r="P155" s="7" t="s">
        <v>605</v>
      </c>
      <c r="Q155" s="7" t="s">
        <v>430</v>
      </c>
      <c r="R155" s="7"/>
      <c r="S155" s="8">
        <v>0</v>
      </c>
      <c r="T155" s="8">
        <v>0</v>
      </c>
      <c r="U155" s="8"/>
      <c r="V155" s="7"/>
      <c r="W155" s="7"/>
      <c r="X155" s="7"/>
      <c r="Y155" s="7"/>
      <c r="Z155" s="8"/>
      <c r="AA155" s="8"/>
    </row>
    <row r="156" spans="1:27">
      <c r="A156" s="6"/>
      <c r="B156" s="7"/>
      <c r="C156" s="7"/>
      <c r="D156" s="7"/>
      <c r="E156" s="7"/>
      <c r="F156" s="7"/>
      <c r="G156" s="7"/>
      <c r="H156" s="8"/>
      <c r="I156" s="8"/>
      <c r="J156" s="8"/>
      <c r="K156" s="8"/>
      <c r="L156" s="7"/>
      <c r="M156" s="7" t="s">
        <v>1269</v>
      </c>
      <c r="N156" s="7" t="s">
        <v>1270</v>
      </c>
      <c r="O156" s="7" t="s">
        <v>137</v>
      </c>
      <c r="P156" s="7" t="s">
        <v>605</v>
      </c>
      <c r="Q156" s="7" t="s">
        <v>428</v>
      </c>
      <c r="R156" s="7"/>
      <c r="S156" s="8">
        <v>0</v>
      </c>
      <c r="T156" s="8">
        <v>0</v>
      </c>
      <c r="U156" s="8"/>
      <c r="V156" s="7"/>
      <c r="W156" s="7"/>
      <c r="X156" s="7"/>
      <c r="Y156" s="7"/>
      <c r="Z156" s="8"/>
      <c r="AA156" s="8"/>
    </row>
    <row r="157" spans="1:27">
      <c r="A157" s="6"/>
      <c r="B157" s="7"/>
      <c r="C157" s="7"/>
      <c r="D157" s="7"/>
      <c r="E157" s="7"/>
      <c r="F157" s="7"/>
      <c r="G157" s="7"/>
      <c r="H157" s="8"/>
      <c r="I157" s="8"/>
      <c r="J157" s="8"/>
      <c r="K157" s="8"/>
      <c r="L157" s="7"/>
      <c r="M157" s="7" t="s">
        <v>1271</v>
      </c>
      <c r="N157" s="7" t="s">
        <v>1272</v>
      </c>
      <c r="O157" s="7" t="s">
        <v>137</v>
      </c>
      <c r="P157" s="7" t="s">
        <v>605</v>
      </c>
      <c r="Q157" s="7" t="s">
        <v>425</v>
      </c>
      <c r="R157" s="7"/>
      <c r="S157" s="8">
        <v>0</v>
      </c>
      <c r="T157" s="8">
        <v>0</v>
      </c>
      <c r="U157" s="8"/>
      <c r="V157" s="7"/>
      <c r="W157" s="7"/>
      <c r="X157" s="7"/>
      <c r="Y157" s="7"/>
      <c r="Z157" s="8"/>
      <c r="AA157" s="8"/>
    </row>
    <row r="158" spans="1:27">
      <c r="A158" s="6"/>
      <c r="B158" s="7"/>
      <c r="C158" s="7"/>
      <c r="D158" s="7"/>
      <c r="E158" s="7"/>
      <c r="F158" s="7"/>
      <c r="G158" s="7"/>
      <c r="H158" s="8"/>
      <c r="I158" s="8"/>
      <c r="J158" s="8"/>
      <c r="K158" s="8"/>
      <c r="L158" s="7"/>
      <c r="M158" s="7" t="s">
        <v>1273</v>
      </c>
      <c r="N158" s="7" t="s">
        <v>1274</v>
      </c>
      <c r="O158" s="7" t="s">
        <v>137</v>
      </c>
      <c r="P158" s="7" t="s">
        <v>587</v>
      </c>
      <c r="Q158" s="7" t="s">
        <v>398</v>
      </c>
      <c r="R158" s="7"/>
      <c r="S158" s="8">
        <v>0</v>
      </c>
      <c r="T158" s="8">
        <v>0</v>
      </c>
      <c r="U158" s="8"/>
      <c r="V158" s="7"/>
      <c r="W158" s="7"/>
      <c r="X158" s="7"/>
      <c r="Y158" s="7"/>
      <c r="Z158" s="8"/>
      <c r="AA158" s="8"/>
    </row>
    <row r="159" spans="1:27">
      <c r="A159" s="6"/>
      <c r="B159" s="7"/>
      <c r="C159" s="7"/>
      <c r="D159" s="7"/>
      <c r="E159" s="7"/>
      <c r="F159" s="7"/>
      <c r="G159" s="7"/>
      <c r="H159" s="8"/>
      <c r="I159" s="8"/>
      <c r="J159" s="8"/>
      <c r="K159" s="8"/>
      <c r="L159" s="7"/>
      <c r="M159" s="7" t="s">
        <v>1275</v>
      </c>
      <c r="N159" s="7" t="s">
        <v>1276</v>
      </c>
      <c r="O159" s="7" t="s">
        <v>137</v>
      </c>
      <c r="P159" s="7" t="s">
        <v>587</v>
      </c>
      <c r="Q159" s="7" t="s">
        <v>398</v>
      </c>
      <c r="R159" s="7"/>
      <c r="S159" s="8">
        <v>0</v>
      </c>
      <c r="T159" s="8">
        <v>0</v>
      </c>
      <c r="U159" s="8"/>
      <c r="V159" s="7"/>
      <c r="W159" s="7"/>
      <c r="X159" s="7"/>
      <c r="Y159" s="7"/>
      <c r="Z159" s="8"/>
      <c r="AA159" s="8"/>
    </row>
    <row r="160" spans="1:27">
      <c r="A160" s="6"/>
      <c r="B160" s="7"/>
      <c r="C160" s="7"/>
      <c r="D160" s="7"/>
      <c r="E160" s="7"/>
      <c r="F160" s="7"/>
      <c r="G160" s="7"/>
      <c r="H160" s="8"/>
      <c r="I160" s="8"/>
      <c r="J160" s="8"/>
      <c r="K160" s="8"/>
      <c r="L160" s="7"/>
      <c r="M160" s="7" t="s">
        <v>1277</v>
      </c>
      <c r="N160" s="7" t="s">
        <v>1278</v>
      </c>
      <c r="O160" s="7" t="s">
        <v>137</v>
      </c>
      <c r="P160" s="7" t="s">
        <v>642</v>
      </c>
      <c r="Q160" s="7" t="s">
        <v>326</v>
      </c>
      <c r="R160" s="7"/>
      <c r="S160" s="8">
        <v>0</v>
      </c>
      <c r="T160" s="8">
        <v>0</v>
      </c>
      <c r="U160" s="8"/>
      <c r="V160" s="7"/>
      <c r="W160" s="7"/>
      <c r="X160" s="7"/>
      <c r="Y160" s="7"/>
      <c r="Z160" s="8"/>
      <c r="AA160" s="8"/>
    </row>
    <row r="161" spans="1:27">
      <c r="A161" s="6"/>
      <c r="B161" s="7"/>
      <c r="C161" s="7"/>
      <c r="D161" s="7"/>
      <c r="E161" s="7"/>
      <c r="F161" s="7"/>
      <c r="G161" s="7"/>
      <c r="H161" s="8"/>
      <c r="I161" s="8"/>
      <c r="J161" s="8"/>
      <c r="K161" s="8"/>
      <c r="L161" s="7"/>
      <c r="M161" s="7" t="s">
        <v>1279</v>
      </c>
      <c r="N161" s="7" t="s">
        <v>1280</v>
      </c>
      <c r="O161" s="7" t="s">
        <v>137</v>
      </c>
      <c r="P161" s="7" t="s">
        <v>644</v>
      </c>
      <c r="Q161" s="7" t="s">
        <v>324</v>
      </c>
      <c r="R161" s="7"/>
      <c r="S161" s="8">
        <v>0</v>
      </c>
      <c r="T161" s="8">
        <v>0</v>
      </c>
      <c r="U161" s="8"/>
      <c r="V161" s="7"/>
      <c r="W161" s="7"/>
      <c r="X161" s="7"/>
      <c r="Y161" s="7"/>
      <c r="Z161" s="8"/>
      <c r="AA161" s="8"/>
    </row>
    <row r="162" spans="1:27">
      <c r="A162" s="6"/>
      <c r="B162" s="7"/>
      <c r="C162" s="7"/>
      <c r="D162" s="7"/>
      <c r="E162" s="7"/>
      <c r="F162" s="7"/>
      <c r="G162" s="7"/>
      <c r="H162" s="8"/>
      <c r="I162" s="8"/>
      <c r="J162" s="8"/>
      <c r="K162" s="8"/>
      <c r="L162" s="7"/>
      <c r="M162" s="7" t="s">
        <v>1281</v>
      </c>
      <c r="N162" s="7" t="s">
        <v>1282</v>
      </c>
      <c r="O162" s="7" t="s">
        <v>137</v>
      </c>
      <c r="P162" s="7" t="s">
        <v>642</v>
      </c>
      <c r="Q162" s="7" t="s">
        <v>326</v>
      </c>
      <c r="R162" s="7"/>
      <c r="S162" s="8">
        <v>0</v>
      </c>
      <c r="T162" s="8">
        <v>0</v>
      </c>
      <c r="U162" s="8"/>
      <c r="V162" s="7"/>
      <c r="W162" s="7"/>
      <c r="X162" s="7"/>
      <c r="Y162" s="7"/>
      <c r="Z162" s="8"/>
      <c r="AA162" s="8"/>
    </row>
    <row r="163" spans="1:27">
      <c r="A163" s="6"/>
      <c r="B163" s="7"/>
      <c r="C163" s="7"/>
      <c r="D163" s="7"/>
      <c r="E163" s="7"/>
      <c r="F163" s="7"/>
      <c r="G163" s="7"/>
      <c r="H163" s="8"/>
      <c r="I163" s="8"/>
      <c r="J163" s="8"/>
      <c r="K163" s="8"/>
      <c r="L163" s="7"/>
      <c r="M163" s="7" t="s">
        <v>1283</v>
      </c>
      <c r="N163" s="7" t="s">
        <v>1284</v>
      </c>
      <c r="O163" s="7" t="s">
        <v>137</v>
      </c>
      <c r="P163" s="7" t="s">
        <v>637</v>
      </c>
      <c r="Q163" s="7" t="s">
        <v>316</v>
      </c>
      <c r="R163" s="7"/>
      <c r="S163" s="8">
        <v>0</v>
      </c>
      <c r="T163" s="8">
        <v>0</v>
      </c>
      <c r="U163" s="8"/>
      <c r="V163" s="7"/>
      <c r="W163" s="7"/>
      <c r="X163" s="7"/>
      <c r="Y163" s="7"/>
      <c r="Z163" s="8"/>
      <c r="AA163" s="8"/>
    </row>
    <row r="164" spans="1:27">
      <c r="A164" s="6"/>
      <c r="B164" s="7"/>
      <c r="C164" s="7"/>
      <c r="D164" s="7"/>
      <c r="E164" s="7"/>
      <c r="F164" s="7"/>
      <c r="G164" s="7"/>
      <c r="H164" s="8"/>
      <c r="I164" s="8"/>
      <c r="J164" s="8"/>
      <c r="K164" s="8"/>
      <c r="L164" s="7"/>
      <c r="M164" s="7" t="s">
        <v>1285</v>
      </c>
      <c r="N164" s="7" t="s">
        <v>1286</v>
      </c>
      <c r="O164" s="7" t="s">
        <v>137</v>
      </c>
      <c r="P164" s="7" t="s">
        <v>642</v>
      </c>
      <c r="Q164" s="7" t="s">
        <v>326</v>
      </c>
      <c r="R164" s="7"/>
      <c r="S164" s="8">
        <v>0</v>
      </c>
      <c r="T164" s="8">
        <v>0</v>
      </c>
      <c r="U164" s="8"/>
      <c r="V164" s="7"/>
      <c r="W164" s="7"/>
      <c r="X164" s="7"/>
      <c r="Y164" s="7"/>
      <c r="Z164" s="8"/>
      <c r="AA164" s="8"/>
    </row>
    <row r="165" spans="1:27">
      <c r="A165" s="6"/>
      <c r="B165" s="7"/>
      <c r="C165" s="7"/>
      <c r="D165" s="7"/>
      <c r="E165" s="7"/>
      <c r="F165" s="7"/>
      <c r="G165" s="7"/>
      <c r="H165" s="8"/>
      <c r="I165" s="8"/>
      <c r="J165" s="8"/>
      <c r="K165" s="8"/>
      <c r="L165" s="7"/>
      <c r="M165" s="7" t="s">
        <v>1287</v>
      </c>
      <c r="N165" s="7" t="s">
        <v>1288</v>
      </c>
      <c r="O165" s="7" t="s">
        <v>137</v>
      </c>
      <c r="P165" s="7" t="s">
        <v>607</v>
      </c>
      <c r="Q165" s="7" t="s">
        <v>432</v>
      </c>
      <c r="R165" s="7"/>
      <c r="S165" s="8">
        <v>0</v>
      </c>
      <c r="T165" s="8">
        <v>0</v>
      </c>
      <c r="U165" s="8"/>
      <c r="V165" s="7"/>
      <c r="W165" s="7"/>
      <c r="X165" s="7"/>
      <c r="Y165" s="7"/>
      <c r="Z165" s="8"/>
      <c r="AA165" s="8"/>
    </row>
    <row r="166" spans="1:27">
      <c r="A166" s="6"/>
      <c r="B166" s="7"/>
      <c r="C166" s="7"/>
      <c r="D166" s="7"/>
      <c r="E166" s="7"/>
      <c r="F166" s="7"/>
      <c r="G166" s="7"/>
      <c r="H166" s="8"/>
      <c r="I166" s="8"/>
      <c r="J166" s="8"/>
      <c r="K166" s="8"/>
      <c r="L166" s="7"/>
      <c r="M166" s="7" t="s">
        <v>1289</v>
      </c>
      <c r="N166" s="7" t="s">
        <v>1290</v>
      </c>
      <c r="O166" s="7" t="s">
        <v>137</v>
      </c>
      <c r="P166" s="7" t="s">
        <v>587</v>
      </c>
      <c r="Q166" s="7" t="s">
        <v>398</v>
      </c>
      <c r="R166" s="7"/>
      <c r="S166" s="8">
        <v>0</v>
      </c>
      <c r="T166" s="8">
        <v>0</v>
      </c>
      <c r="U166" s="8"/>
      <c r="V166" s="7"/>
      <c r="W166" s="7"/>
      <c r="X166" s="7"/>
      <c r="Y166" s="7"/>
      <c r="Z166" s="8"/>
      <c r="AA166" s="8"/>
    </row>
    <row r="167" spans="1:27">
      <c r="A167" s="6"/>
      <c r="B167" s="7"/>
      <c r="C167" s="7"/>
      <c r="D167" s="7"/>
      <c r="E167" s="7"/>
      <c r="F167" s="7"/>
      <c r="G167" s="7"/>
      <c r="H167" s="8"/>
      <c r="I167" s="8"/>
      <c r="J167" s="8"/>
      <c r="K167" s="8"/>
      <c r="L167" s="7"/>
      <c r="M167" s="7" t="s">
        <v>1291</v>
      </c>
      <c r="N167" s="7" t="s">
        <v>1292</v>
      </c>
      <c r="O167" s="7" t="s">
        <v>137</v>
      </c>
      <c r="P167" s="7" t="s">
        <v>638</v>
      </c>
      <c r="Q167" s="7" t="s">
        <v>318</v>
      </c>
      <c r="R167" s="7"/>
      <c r="S167" s="8">
        <v>0</v>
      </c>
      <c r="T167" s="8">
        <v>0</v>
      </c>
      <c r="U167" s="8"/>
      <c r="V167" s="7"/>
      <c r="W167" s="7"/>
      <c r="X167" s="7"/>
      <c r="Y167" s="7"/>
      <c r="Z167" s="8"/>
      <c r="AA167" s="8"/>
    </row>
    <row r="168" spans="1:27">
      <c r="A168" s="6"/>
      <c r="B168" s="7"/>
      <c r="C168" s="7"/>
      <c r="D168" s="7"/>
      <c r="E168" s="7"/>
      <c r="F168" s="7"/>
      <c r="G168" s="7"/>
      <c r="H168" s="8"/>
      <c r="I168" s="8"/>
      <c r="J168" s="8"/>
      <c r="K168" s="8"/>
      <c r="L168" s="7"/>
      <c r="M168" s="7" t="s">
        <v>1293</v>
      </c>
      <c r="N168" s="7" t="s">
        <v>1294</v>
      </c>
      <c r="O168" s="7" t="s">
        <v>137</v>
      </c>
      <c r="P168" s="7" t="s">
        <v>679</v>
      </c>
      <c r="Q168" s="7" t="s">
        <v>465</v>
      </c>
      <c r="R168" s="7"/>
      <c r="S168" s="8">
        <v>0</v>
      </c>
      <c r="T168" s="8">
        <v>0</v>
      </c>
      <c r="U168" s="8"/>
      <c r="V168" s="7"/>
      <c r="W168" s="7"/>
      <c r="X168" s="7"/>
      <c r="Y168" s="7"/>
      <c r="Z168" s="8"/>
      <c r="AA168" s="8"/>
    </row>
    <row r="169" spans="1:27">
      <c r="A169" s="6"/>
      <c r="B169" s="7"/>
      <c r="C169" s="7"/>
      <c r="D169" s="7"/>
      <c r="E169" s="7"/>
      <c r="F169" s="7"/>
      <c r="G169" s="7"/>
      <c r="H169" s="8"/>
      <c r="I169" s="8"/>
      <c r="J169" s="8"/>
      <c r="K169" s="8"/>
      <c r="L169" s="7"/>
      <c r="M169" s="7" t="s">
        <v>1295</v>
      </c>
      <c r="N169" s="7" t="s">
        <v>1296</v>
      </c>
      <c r="O169" s="7" t="s">
        <v>137</v>
      </c>
      <c r="P169" s="7" t="s">
        <v>646</v>
      </c>
      <c r="Q169" s="7" t="s">
        <v>465</v>
      </c>
      <c r="R169" s="7"/>
      <c r="S169" s="8">
        <v>0</v>
      </c>
      <c r="T169" s="8">
        <v>0</v>
      </c>
      <c r="U169" s="8"/>
      <c r="V169" s="7"/>
      <c r="W169" s="7"/>
      <c r="X169" s="7"/>
      <c r="Y169" s="7"/>
      <c r="Z169" s="8"/>
      <c r="AA169" s="8"/>
    </row>
    <row r="170" spans="1:27">
      <c r="A170" s="6"/>
      <c r="B170" s="7"/>
      <c r="C170" s="7"/>
      <c r="D170" s="7"/>
      <c r="E170" s="7"/>
      <c r="F170" s="7"/>
      <c r="G170" s="7"/>
      <c r="H170" s="8"/>
      <c r="I170" s="8"/>
      <c r="J170" s="8"/>
      <c r="K170" s="8"/>
      <c r="L170" s="7"/>
      <c r="M170" s="7" t="s">
        <v>1297</v>
      </c>
      <c r="N170" s="7" t="s">
        <v>1298</v>
      </c>
      <c r="O170" s="7" t="s">
        <v>137</v>
      </c>
      <c r="P170" s="7" t="s">
        <v>624</v>
      </c>
      <c r="Q170" s="7" t="s">
        <v>465</v>
      </c>
      <c r="R170" s="7"/>
      <c r="S170" s="8">
        <v>0</v>
      </c>
      <c r="T170" s="8">
        <v>0</v>
      </c>
      <c r="U170" s="8"/>
      <c r="V170" s="7"/>
      <c r="W170" s="7"/>
      <c r="X170" s="7"/>
      <c r="Y170" s="7"/>
      <c r="Z170" s="8"/>
      <c r="AA170" s="8"/>
    </row>
    <row r="171" spans="1:27">
      <c r="A171" s="6"/>
      <c r="B171" s="7"/>
      <c r="C171" s="7"/>
      <c r="D171" s="7"/>
      <c r="E171" s="7"/>
      <c r="F171" s="7"/>
      <c r="G171" s="7"/>
      <c r="H171" s="8"/>
      <c r="I171" s="8"/>
      <c r="J171" s="8"/>
      <c r="K171" s="8"/>
      <c r="L171" s="7"/>
      <c r="M171" s="7" t="s">
        <v>1299</v>
      </c>
      <c r="N171" s="7" t="s">
        <v>1300</v>
      </c>
      <c r="O171" s="7" t="s">
        <v>137</v>
      </c>
      <c r="P171" s="7" t="s">
        <v>651</v>
      </c>
      <c r="Q171" s="7" t="s">
        <v>465</v>
      </c>
      <c r="R171" s="7"/>
      <c r="S171" s="8">
        <v>0</v>
      </c>
      <c r="T171" s="8">
        <v>0</v>
      </c>
      <c r="U171" s="8"/>
      <c r="V171" s="7"/>
      <c r="W171" s="7"/>
      <c r="X171" s="7"/>
      <c r="Y171" s="7"/>
      <c r="Z171" s="8"/>
      <c r="AA171" s="8"/>
    </row>
    <row r="172" spans="1:27">
      <c r="A172" s="6"/>
      <c r="B172" s="7"/>
      <c r="C172" s="7"/>
      <c r="D172" s="7"/>
      <c r="E172" s="7"/>
      <c r="F172" s="7"/>
      <c r="G172" s="7"/>
      <c r="H172" s="8"/>
      <c r="I172" s="8"/>
      <c r="J172" s="8"/>
      <c r="K172" s="8"/>
      <c r="L172" s="7"/>
      <c r="M172" s="7" t="s">
        <v>1301</v>
      </c>
      <c r="N172" s="7" t="s">
        <v>1302</v>
      </c>
      <c r="O172" s="7" t="s">
        <v>137</v>
      </c>
      <c r="P172" s="7" t="s">
        <v>651</v>
      </c>
      <c r="Q172" s="7" t="s">
        <v>336</v>
      </c>
      <c r="R172" s="7"/>
      <c r="S172" s="8">
        <v>0</v>
      </c>
      <c r="T172" s="8">
        <v>0</v>
      </c>
      <c r="U172" s="8"/>
      <c r="V172" s="7"/>
      <c r="W172" s="7"/>
      <c r="X172" s="7"/>
      <c r="Y172" s="7"/>
      <c r="Z172" s="8"/>
      <c r="AA172" s="8"/>
    </row>
    <row r="173" spans="1:27">
      <c r="A173" s="6"/>
      <c r="B173" s="7"/>
      <c r="C173" s="7"/>
      <c r="D173" s="7"/>
      <c r="E173" s="7"/>
      <c r="F173" s="7"/>
      <c r="G173" s="7"/>
      <c r="H173" s="8"/>
      <c r="I173" s="8"/>
      <c r="J173" s="8"/>
      <c r="K173" s="8"/>
      <c r="L173" s="7"/>
      <c r="M173" s="7" t="s">
        <v>1303</v>
      </c>
      <c r="N173" s="7" t="s">
        <v>1304</v>
      </c>
      <c r="O173" s="7" t="s">
        <v>137</v>
      </c>
      <c r="P173" s="7" t="s">
        <v>616</v>
      </c>
      <c r="Q173" s="7" t="s">
        <v>440</v>
      </c>
      <c r="R173" s="7"/>
      <c r="S173" s="8">
        <v>0</v>
      </c>
      <c r="T173" s="8">
        <v>0</v>
      </c>
      <c r="U173" s="8"/>
      <c r="V173" s="7"/>
      <c r="W173" s="7"/>
      <c r="X173" s="7"/>
      <c r="Y173" s="7"/>
      <c r="Z173" s="8"/>
      <c r="AA173" s="8"/>
    </row>
    <row r="174" spans="1:27">
      <c r="A174" s="6"/>
      <c r="B174" s="7"/>
      <c r="C174" s="7"/>
      <c r="D174" s="7"/>
      <c r="E174" s="7"/>
      <c r="F174" s="7"/>
      <c r="G174" s="7"/>
      <c r="H174" s="8"/>
      <c r="I174" s="8"/>
      <c r="J174" s="8"/>
      <c r="K174" s="8"/>
      <c r="L174" s="7"/>
      <c r="M174" s="7" t="s">
        <v>1305</v>
      </c>
      <c r="N174" s="7" t="s">
        <v>1306</v>
      </c>
      <c r="O174" s="7" t="s">
        <v>137</v>
      </c>
      <c r="P174" s="7" t="s">
        <v>679</v>
      </c>
      <c r="Q174" s="7" t="s">
        <v>465</v>
      </c>
      <c r="R174" s="7"/>
      <c r="S174" s="8">
        <v>0</v>
      </c>
      <c r="T174" s="8">
        <v>0</v>
      </c>
      <c r="U174" s="8"/>
      <c r="V174" s="7"/>
      <c r="W174" s="7"/>
      <c r="X174" s="7"/>
      <c r="Y174" s="7"/>
      <c r="Z174" s="8"/>
      <c r="AA174" s="8"/>
    </row>
    <row r="175" spans="1:27">
      <c r="A175" s="6"/>
      <c r="B175" s="7"/>
      <c r="C175" s="7"/>
      <c r="D175" s="7"/>
      <c r="E175" s="7"/>
      <c r="F175" s="7"/>
      <c r="G175" s="7"/>
      <c r="H175" s="8"/>
      <c r="I175" s="8"/>
      <c r="J175" s="8"/>
      <c r="K175" s="8"/>
      <c r="L175" s="7"/>
      <c r="M175" s="7" t="s">
        <v>1307</v>
      </c>
      <c r="N175" s="7" t="s">
        <v>1308</v>
      </c>
      <c r="O175" s="7" t="s">
        <v>137</v>
      </c>
      <c r="P175" s="7" t="s">
        <v>679</v>
      </c>
      <c r="Q175" s="7" t="s">
        <v>465</v>
      </c>
      <c r="R175" s="7"/>
      <c r="S175" s="8">
        <v>0</v>
      </c>
      <c r="T175" s="8">
        <v>0</v>
      </c>
      <c r="U175" s="8"/>
      <c r="V175" s="7"/>
      <c r="W175" s="7"/>
      <c r="X175" s="7"/>
      <c r="Y175" s="7"/>
      <c r="Z175" s="8"/>
      <c r="AA175" s="8"/>
    </row>
    <row r="176" spans="1:27">
      <c r="A176" s="6"/>
      <c r="B176" s="7"/>
      <c r="C176" s="7"/>
      <c r="D176" s="7"/>
      <c r="E176" s="7"/>
      <c r="F176" s="7"/>
      <c r="G176" s="7"/>
      <c r="H176" s="8"/>
      <c r="I176" s="8"/>
      <c r="J176" s="8"/>
      <c r="K176" s="8"/>
      <c r="L176" s="7"/>
      <c r="M176" s="7" t="s">
        <v>1309</v>
      </c>
      <c r="N176" s="7" t="s">
        <v>1310</v>
      </c>
      <c r="O176" s="7" t="s">
        <v>137</v>
      </c>
      <c r="P176" s="7" t="s">
        <v>679</v>
      </c>
      <c r="Q176" s="7" t="s">
        <v>497</v>
      </c>
      <c r="R176" s="7"/>
      <c r="S176" s="8">
        <v>0</v>
      </c>
      <c r="T176" s="8">
        <v>0</v>
      </c>
      <c r="U176" s="8"/>
      <c r="V176" s="7"/>
      <c r="W176" s="7"/>
      <c r="X176" s="7"/>
      <c r="Y176" s="7"/>
      <c r="Z176" s="8"/>
      <c r="AA176" s="8"/>
    </row>
    <row r="177" spans="1:27">
      <c r="A177" s="6"/>
      <c r="B177" s="7"/>
      <c r="C177" s="7"/>
      <c r="D177" s="7"/>
      <c r="E177" s="7"/>
      <c r="F177" s="7"/>
      <c r="G177" s="7"/>
      <c r="H177" s="8"/>
      <c r="I177" s="8"/>
      <c r="J177" s="8"/>
      <c r="K177" s="8"/>
      <c r="L177" s="7"/>
      <c r="M177" s="7" t="s">
        <v>1311</v>
      </c>
      <c r="N177" s="7" t="s">
        <v>1312</v>
      </c>
      <c r="O177" s="7" t="s">
        <v>137</v>
      </c>
      <c r="P177" s="7" t="s">
        <v>679</v>
      </c>
      <c r="Q177" s="7" t="s">
        <v>465</v>
      </c>
      <c r="R177" s="7"/>
      <c r="S177" s="8">
        <v>0</v>
      </c>
      <c r="T177" s="8">
        <v>0</v>
      </c>
      <c r="U177" s="8"/>
      <c r="V177" s="7"/>
      <c r="W177" s="7"/>
      <c r="X177" s="7"/>
      <c r="Y177" s="7"/>
      <c r="Z177" s="8"/>
      <c r="AA177" s="8"/>
    </row>
    <row r="178" spans="1:27">
      <c r="A178" s="6"/>
      <c r="B178" s="7"/>
      <c r="C178" s="7"/>
      <c r="D178" s="7"/>
      <c r="E178" s="7"/>
      <c r="F178" s="7"/>
      <c r="G178" s="7"/>
      <c r="H178" s="8"/>
      <c r="I178" s="8"/>
      <c r="J178" s="8"/>
      <c r="K178" s="8"/>
      <c r="L178" s="7"/>
      <c r="M178" s="7" t="s">
        <v>1313</v>
      </c>
      <c r="N178" s="7" t="s">
        <v>1314</v>
      </c>
      <c r="O178" s="7" t="s">
        <v>662</v>
      </c>
      <c r="P178" s="7" t="s">
        <v>679</v>
      </c>
      <c r="Q178" s="7" t="s">
        <v>393</v>
      </c>
      <c r="R178" s="7"/>
      <c r="S178" s="8">
        <v>0</v>
      </c>
      <c r="T178" s="8">
        <v>0</v>
      </c>
      <c r="U178" s="8"/>
      <c r="V178" s="7"/>
      <c r="W178" s="7"/>
      <c r="X178" s="7"/>
      <c r="Y178" s="7"/>
      <c r="Z178" s="8"/>
      <c r="AA178" s="8"/>
    </row>
    <row r="179" spans="1:27">
      <c r="A179" s="6"/>
      <c r="B179" s="7"/>
      <c r="C179" s="7"/>
      <c r="D179" s="7"/>
      <c r="E179" s="7"/>
      <c r="F179" s="7"/>
      <c r="G179" s="7"/>
      <c r="H179" s="8"/>
      <c r="I179" s="8"/>
      <c r="J179" s="8"/>
      <c r="K179" s="8"/>
      <c r="L179" s="7"/>
      <c r="M179" s="7" t="s">
        <v>1315</v>
      </c>
      <c r="N179" s="7" t="s">
        <v>1316</v>
      </c>
      <c r="O179" s="7" t="s">
        <v>662</v>
      </c>
      <c r="P179" s="7" t="s">
        <v>679</v>
      </c>
      <c r="Q179" s="7" t="s">
        <v>393</v>
      </c>
      <c r="R179" s="7"/>
      <c r="S179" s="8">
        <v>0</v>
      </c>
      <c r="T179" s="8">
        <v>0</v>
      </c>
      <c r="U179" s="8"/>
      <c r="V179" s="7"/>
      <c r="W179" s="7"/>
      <c r="X179" s="7"/>
      <c r="Y179" s="7"/>
      <c r="Z179" s="8"/>
      <c r="AA179" s="8"/>
    </row>
    <row r="180" spans="1:27">
      <c r="A180" s="6"/>
      <c r="B180" s="7"/>
      <c r="C180" s="7"/>
      <c r="D180" s="7"/>
      <c r="E180" s="7"/>
      <c r="F180" s="7"/>
      <c r="G180" s="7"/>
      <c r="H180" s="8"/>
      <c r="I180" s="8"/>
      <c r="J180" s="8"/>
      <c r="K180" s="8"/>
      <c r="L180" s="7"/>
      <c r="M180" s="7" t="s">
        <v>1317</v>
      </c>
      <c r="N180" s="7" t="s">
        <v>1318</v>
      </c>
      <c r="O180" s="7" t="s">
        <v>662</v>
      </c>
      <c r="P180" s="7" t="s">
        <v>679</v>
      </c>
      <c r="Q180" s="7" t="s">
        <v>393</v>
      </c>
      <c r="R180" s="7"/>
      <c r="S180" s="8">
        <v>0</v>
      </c>
      <c r="T180" s="8">
        <v>0</v>
      </c>
      <c r="U180" s="8"/>
      <c r="V180" s="7"/>
      <c r="W180" s="7"/>
      <c r="X180" s="7"/>
      <c r="Y180" s="7"/>
      <c r="Z180" s="8"/>
      <c r="AA180" s="8"/>
    </row>
    <row r="181" spans="1:27">
      <c r="A181" s="6"/>
      <c r="B181" s="7"/>
      <c r="C181" s="7"/>
      <c r="D181" s="7"/>
      <c r="E181" s="7"/>
      <c r="F181" s="7"/>
      <c r="G181" s="7"/>
      <c r="H181" s="8"/>
      <c r="I181" s="8"/>
      <c r="J181" s="8"/>
      <c r="K181" s="8"/>
      <c r="L181" s="7"/>
      <c r="M181" s="7" t="s">
        <v>1319</v>
      </c>
      <c r="N181" s="7" t="s">
        <v>1320</v>
      </c>
      <c r="O181" s="7" t="s">
        <v>662</v>
      </c>
      <c r="P181" s="7" t="s">
        <v>679</v>
      </c>
      <c r="Q181" s="7" t="s">
        <v>393</v>
      </c>
      <c r="R181" s="7"/>
      <c r="S181" s="8">
        <v>0</v>
      </c>
      <c r="T181" s="8">
        <v>0</v>
      </c>
      <c r="U181" s="8"/>
      <c r="V181" s="7"/>
      <c r="W181" s="7"/>
      <c r="X181" s="7"/>
      <c r="Y181" s="7"/>
      <c r="Z181" s="8"/>
      <c r="AA181" s="8"/>
    </row>
    <row r="182" spans="1:27">
      <c r="A182" s="6"/>
      <c r="B182" s="7"/>
      <c r="C182" s="7"/>
      <c r="D182" s="7"/>
      <c r="E182" s="7"/>
      <c r="F182" s="7"/>
      <c r="G182" s="7"/>
      <c r="H182" s="8"/>
      <c r="I182" s="8"/>
      <c r="J182" s="8"/>
      <c r="K182" s="8"/>
      <c r="L182" s="7"/>
      <c r="M182" s="7" t="s">
        <v>1321</v>
      </c>
      <c r="N182" s="7" t="s">
        <v>1322</v>
      </c>
      <c r="O182" s="7" t="s">
        <v>662</v>
      </c>
      <c r="P182" s="7" t="s">
        <v>679</v>
      </c>
      <c r="Q182" s="7" t="s">
        <v>393</v>
      </c>
      <c r="R182" s="7"/>
      <c r="S182" s="8">
        <v>0</v>
      </c>
      <c r="T182" s="8">
        <v>0</v>
      </c>
      <c r="U182" s="8"/>
      <c r="V182" s="7"/>
      <c r="W182" s="7"/>
      <c r="X182" s="7"/>
      <c r="Y182" s="7"/>
      <c r="Z182" s="8"/>
      <c r="AA182" s="8"/>
    </row>
    <row r="183" spans="1:27">
      <c r="A183" s="6"/>
      <c r="B183" s="7"/>
      <c r="C183" s="7"/>
      <c r="D183" s="7"/>
      <c r="E183" s="7"/>
      <c r="F183" s="7"/>
      <c r="G183" s="7"/>
      <c r="H183" s="8"/>
      <c r="I183" s="8"/>
      <c r="J183" s="8"/>
      <c r="K183" s="8"/>
      <c r="L183" s="7"/>
      <c r="M183" s="7" t="s">
        <v>1323</v>
      </c>
      <c r="N183" s="7" t="s">
        <v>1320</v>
      </c>
      <c r="O183" s="7" t="s">
        <v>662</v>
      </c>
      <c r="P183" s="7" t="s">
        <v>679</v>
      </c>
      <c r="Q183" s="7" t="s">
        <v>393</v>
      </c>
      <c r="R183" s="7"/>
      <c r="S183" s="8">
        <v>0</v>
      </c>
      <c r="T183" s="8">
        <v>0</v>
      </c>
      <c r="U183" s="8"/>
      <c r="V183" s="7"/>
      <c r="W183" s="7"/>
      <c r="X183" s="7"/>
      <c r="Y183" s="7"/>
      <c r="Z183" s="8"/>
      <c r="AA183" s="8"/>
    </row>
    <row r="184" spans="1:27">
      <c r="A184" s="6"/>
      <c r="B184" s="7"/>
      <c r="C184" s="7"/>
      <c r="D184" s="7"/>
      <c r="E184" s="7"/>
      <c r="F184" s="7"/>
      <c r="G184" s="7"/>
      <c r="H184" s="8"/>
      <c r="I184" s="8"/>
      <c r="J184" s="8"/>
      <c r="K184" s="8"/>
      <c r="L184" s="7"/>
      <c r="M184" s="7" t="s">
        <v>1324</v>
      </c>
      <c r="N184" s="7" t="s">
        <v>1325</v>
      </c>
      <c r="O184" s="7" t="s">
        <v>662</v>
      </c>
      <c r="P184" s="7" t="s">
        <v>679</v>
      </c>
      <c r="Q184" s="7" t="s">
        <v>393</v>
      </c>
      <c r="R184" s="7"/>
      <c r="S184" s="8">
        <v>0</v>
      </c>
      <c r="T184" s="8">
        <v>0</v>
      </c>
      <c r="U184" s="8"/>
      <c r="V184" s="7"/>
      <c r="W184" s="7"/>
      <c r="X184" s="7"/>
      <c r="Y184" s="7"/>
      <c r="Z184" s="8"/>
      <c r="AA184" s="8"/>
    </row>
    <row r="185" spans="1:27">
      <c r="A185" s="6"/>
      <c r="B185" s="7"/>
      <c r="C185" s="7"/>
      <c r="D185" s="7"/>
      <c r="E185" s="7"/>
      <c r="F185" s="7"/>
      <c r="G185" s="7"/>
      <c r="H185" s="8"/>
      <c r="I185" s="8"/>
      <c r="J185" s="8"/>
      <c r="K185" s="8"/>
      <c r="L185" s="7"/>
      <c r="M185" s="7" t="s">
        <v>1326</v>
      </c>
      <c r="N185" s="7" t="s">
        <v>1327</v>
      </c>
      <c r="O185" s="7" t="s">
        <v>662</v>
      </c>
      <c r="P185" s="7" t="s">
        <v>679</v>
      </c>
      <c r="Q185" s="7" t="s">
        <v>393</v>
      </c>
      <c r="R185" s="7"/>
      <c r="S185" s="8">
        <v>0</v>
      </c>
      <c r="T185" s="8">
        <v>0</v>
      </c>
      <c r="U185" s="8"/>
      <c r="V185" s="7"/>
      <c r="W185" s="7"/>
      <c r="X185" s="7"/>
      <c r="Y185" s="7"/>
      <c r="Z185" s="8"/>
      <c r="AA185" s="8"/>
    </row>
    <row r="186" spans="1:27">
      <c r="A186" s="6"/>
      <c r="B186" s="7"/>
      <c r="C186" s="7"/>
      <c r="D186" s="7"/>
      <c r="E186" s="7"/>
      <c r="F186" s="7"/>
      <c r="G186" s="7"/>
      <c r="H186" s="8"/>
      <c r="I186" s="8"/>
      <c r="J186" s="8"/>
      <c r="K186" s="8"/>
      <c r="L186" s="7"/>
      <c r="M186" s="7" t="s">
        <v>1328</v>
      </c>
      <c r="N186" s="7" t="s">
        <v>1329</v>
      </c>
      <c r="O186" s="7" t="s">
        <v>662</v>
      </c>
      <c r="P186" s="7" t="s">
        <v>679</v>
      </c>
      <c r="Q186" s="7" t="s">
        <v>393</v>
      </c>
      <c r="R186" s="7"/>
      <c r="S186" s="8">
        <v>0</v>
      </c>
      <c r="T186" s="8">
        <v>0</v>
      </c>
      <c r="U186" s="8"/>
      <c r="V186" s="7"/>
      <c r="W186" s="7"/>
      <c r="X186" s="7"/>
      <c r="Y186" s="7"/>
      <c r="Z186" s="8"/>
      <c r="AA186" s="8"/>
    </row>
    <row r="187" spans="1:27">
      <c r="A187" s="6"/>
      <c r="B187" s="7"/>
      <c r="C187" s="7"/>
      <c r="D187" s="7"/>
      <c r="E187" s="7"/>
      <c r="F187" s="7"/>
      <c r="G187" s="7"/>
      <c r="H187" s="8"/>
      <c r="I187" s="8"/>
      <c r="J187" s="8"/>
      <c r="K187" s="8"/>
      <c r="L187" s="7"/>
      <c r="M187" s="7" t="s">
        <v>1330</v>
      </c>
      <c r="N187" s="7" t="s">
        <v>1331</v>
      </c>
      <c r="O187" s="7" t="s">
        <v>662</v>
      </c>
      <c r="P187" s="7" t="s">
        <v>679</v>
      </c>
      <c r="Q187" s="7" t="s">
        <v>393</v>
      </c>
      <c r="R187" s="7"/>
      <c r="S187" s="8">
        <v>0</v>
      </c>
      <c r="T187" s="8">
        <v>0</v>
      </c>
      <c r="U187" s="8"/>
      <c r="V187" s="7"/>
      <c r="W187" s="7"/>
      <c r="X187" s="7"/>
      <c r="Y187" s="7"/>
      <c r="Z187" s="8"/>
      <c r="AA187" s="8"/>
    </row>
    <row r="188" spans="1:27">
      <c r="A188" s="6"/>
      <c r="B188" s="7"/>
      <c r="C188" s="7"/>
      <c r="D188" s="7"/>
      <c r="E188" s="7"/>
      <c r="F188" s="7"/>
      <c r="G188" s="7"/>
      <c r="H188" s="8"/>
      <c r="I188" s="8"/>
      <c r="J188" s="8"/>
      <c r="K188" s="8"/>
      <c r="L188" s="7"/>
      <c r="M188" s="7" t="s">
        <v>1332</v>
      </c>
      <c r="N188" s="7" t="s">
        <v>1331</v>
      </c>
      <c r="O188" s="7" t="s">
        <v>662</v>
      </c>
      <c r="P188" s="7" t="s">
        <v>679</v>
      </c>
      <c r="Q188" s="7" t="s">
        <v>393</v>
      </c>
      <c r="R188" s="7"/>
      <c r="S188" s="8">
        <v>0</v>
      </c>
      <c r="T188" s="8">
        <v>0</v>
      </c>
      <c r="U188" s="8"/>
      <c r="V188" s="7"/>
      <c r="W188" s="7"/>
      <c r="X188" s="7"/>
      <c r="Y188" s="7"/>
      <c r="Z188" s="8"/>
      <c r="AA188" s="8"/>
    </row>
    <row r="189" spans="1:27">
      <c r="A189" s="6"/>
      <c r="B189" s="7"/>
      <c r="C189" s="7"/>
      <c r="D189" s="7"/>
      <c r="E189" s="7"/>
      <c r="F189" s="7"/>
      <c r="G189" s="7"/>
      <c r="H189" s="8"/>
      <c r="I189" s="8"/>
      <c r="J189" s="8"/>
      <c r="K189" s="8"/>
      <c r="L189" s="7"/>
      <c r="M189" s="7" t="s">
        <v>1333</v>
      </c>
      <c r="N189" s="7" t="s">
        <v>1334</v>
      </c>
      <c r="O189" s="7" t="s">
        <v>662</v>
      </c>
      <c r="P189" s="7" t="s">
        <v>660</v>
      </c>
      <c r="Q189" s="7" t="s">
        <v>393</v>
      </c>
      <c r="R189" s="7"/>
      <c r="S189" s="8">
        <v>0</v>
      </c>
      <c r="T189" s="8">
        <v>0</v>
      </c>
      <c r="U189" s="8"/>
      <c r="V189" s="7"/>
      <c r="W189" s="7"/>
      <c r="X189" s="7"/>
      <c r="Y189" s="7"/>
      <c r="Z189" s="8"/>
      <c r="AA189" s="8"/>
    </row>
    <row r="190" spans="1:27">
      <c r="A190" s="6"/>
      <c r="B190" s="7"/>
      <c r="C190" s="7"/>
      <c r="D190" s="7"/>
      <c r="E190" s="7"/>
      <c r="F190" s="7"/>
      <c r="G190" s="7"/>
      <c r="H190" s="8"/>
      <c r="I190" s="8"/>
      <c r="J190" s="8"/>
      <c r="K190" s="8"/>
      <c r="L190" s="7"/>
      <c r="M190" s="7" t="s">
        <v>1335</v>
      </c>
      <c r="N190" s="7" t="s">
        <v>1336</v>
      </c>
      <c r="O190" s="7" t="s">
        <v>134</v>
      </c>
      <c r="P190" s="7" t="s">
        <v>549</v>
      </c>
      <c r="Q190" s="7" t="s">
        <v>346</v>
      </c>
      <c r="R190" s="7"/>
      <c r="S190" s="8">
        <v>0</v>
      </c>
      <c r="T190" s="8">
        <v>0</v>
      </c>
      <c r="U190" s="8"/>
      <c r="V190" s="7"/>
      <c r="W190" s="7"/>
      <c r="X190" s="7"/>
      <c r="Y190" s="7"/>
      <c r="Z190" s="8"/>
      <c r="AA190" s="8"/>
    </row>
    <row r="191" spans="1:27">
      <c r="A191" s="6"/>
      <c r="B191" s="7"/>
      <c r="C191" s="7"/>
      <c r="D191" s="7"/>
      <c r="E191" s="7"/>
      <c r="F191" s="7"/>
      <c r="G191" s="7"/>
      <c r="H191" s="8"/>
      <c r="I191" s="8"/>
      <c r="J191" s="8"/>
      <c r="K191" s="8"/>
      <c r="L191" s="7"/>
      <c r="M191" s="7" t="s">
        <v>1337</v>
      </c>
      <c r="N191" s="7" t="s">
        <v>1338</v>
      </c>
      <c r="O191" s="7" t="s">
        <v>134</v>
      </c>
      <c r="P191" s="7" t="s">
        <v>549</v>
      </c>
      <c r="Q191" s="7" t="s">
        <v>371</v>
      </c>
      <c r="R191" s="7"/>
      <c r="S191" s="8">
        <v>0</v>
      </c>
      <c r="T191" s="8">
        <v>0</v>
      </c>
      <c r="U191" s="8"/>
      <c r="V191" s="7"/>
      <c r="W191" s="7"/>
      <c r="X191" s="7"/>
      <c r="Y191" s="7"/>
      <c r="Z191" s="8"/>
      <c r="AA191" s="8"/>
    </row>
    <row r="192" spans="1:27">
      <c r="A192" s="6"/>
      <c r="B192" s="7"/>
      <c r="C192" s="7"/>
      <c r="D192" s="7"/>
      <c r="E192" s="7"/>
      <c r="F192" s="7"/>
      <c r="G192" s="7"/>
      <c r="H192" s="8"/>
      <c r="I192" s="8"/>
      <c r="J192" s="8"/>
      <c r="K192" s="8"/>
      <c r="L192" s="7"/>
      <c r="M192" s="7" t="s">
        <v>1339</v>
      </c>
      <c r="N192" s="7" t="s">
        <v>1340</v>
      </c>
      <c r="O192" s="7" t="s">
        <v>134</v>
      </c>
      <c r="P192" s="7" t="s">
        <v>620</v>
      </c>
      <c r="Q192" s="7" t="s">
        <v>465</v>
      </c>
      <c r="R192" s="7"/>
      <c r="S192" s="8">
        <v>0</v>
      </c>
      <c r="T192" s="8">
        <v>0</v>
      </c>
      <c r="U192" s="8"/>
      <c r="V192" s="7"/>
      <c r="W192" s="7"/>
      <c r="X192" s="7"/>
      <c r="Y192" s="7"/>
      <c r="Z192" s="8"/>
      <c r="AA192" s="8"/>
    </row>
    <row r="193" spans="1:27">
      <c r="A193" s="6"/>
      <c r="B193" s="7"/>
      <c r="C193" s="7"/>
      <c r="D193" s="7"/>
      <c r="E193" s="7"/>
      <c r="F193" s="7"/>
      <c r="G193" s="7"/>
      <c r="H193" s="8"/>
      <c r="I193" s="8"/>
      <c r="J193" s="8"/>
      <c r="K193" s="8"/>
      <c r="L193" s="7"/>
      <c r="M193" s="7" t="s">
        <v>1341</v>
      </c>
      <c r="N193" s="7" t="s">
        <v>1342</v>
      </c>
      <c r="O193" s="7" t="s">
        <v>134</v>
      </c>
      <c r="P193" s="7" t="s">
        <v>549</v>
      </c>
      <c r="Q193" s="7" t="s">
        <v>349</v>
      </c>
      <c r="R193" s="7"/>
      <c r="S193" s="8">
        <v>0</v>
      </c>
      <c r="T193" s="8">
        <v>0</v>
      </c>
      <c r="U193" s="8"/>
      <c r="V193" s="7"/>
      <c r="W193" s="7"/>
      <c r="X193" s="7"/>
      <c r="Y193" s="7"/>
      <c r="Z193" s="8"/>
      <c r="AA193" s="8"/>
    </row>
    <row r="194" spans="1:27">
      <c r="A194" s="6"/>
      <c r="B194" s="7"/>
      <c r="C194" s="7"/>
      <c r="D194" s="7"/>
      <c r="E194" s="7"/>
      <c r="F194" s="7"/>
      <c r="G194" s="7"/>
      <c r="H194" s="8"/>
      <c r="I194" s="8"/>
      <c r="J194" s="8"/>
      <c r="K194" s="8"/>
      <c r="L194" s="7"/>
      <c r="M194" s="7" t="s">
        <v>1343</v>
      </c>
      <c r="N194" s="7" t="s">
        <v>1344</v>
      </c>
      <c r="O194" s="7" t="s">
        <v>134</v>
      </c>
      <c r="P194" s="7" t="s">
        <v>549</v>
      </c>
      <c r="Q194" s="7" t="s">
        <v>465</v>
      </c>
      <c r="R194" s="7"/>
      <c r="S194" s="8">
        <v>0</v>
      </c>
      <c r="T194" s="8">
        <v>0</v>
      </c>
      <c r="U194" s="8"/>
      <c r="V194" s="7"/>
      <c r="W194" s="7"/>
      <c r="X194" s="7"/>
      <c r="Y194" s="7"/>
      <c r="Z194" s="8"/>
      <c r="AA194" s="8"/>
    </row>
    <row r="195" spans="1:27">
      <c r="A195" s="6"/>
      <c r="B195" s="7"/>
      <c r="C195" s="7"/>
      <c r="D195" s="7"/>
      <c r="E195" s="7"/>
      <c r="F195" s="7"/>
      <c r="G195" s="7"/>
      <c r="H195" s="8"/>
      <c r="I195" s="8"/>
      <c r="J195" s="8"/>
      <c r="K195" s="8"/>
      <c r="L195" s="7"/>
      <c r="M195" s="7" t="s">
        <v>1345</v>
      </c>
      <c r="N195" s="7" t="s">
        <v>1346</v>
      </c>
      <c r="O195" s="7" t="s">
        <v>134</v>
      </c>
      <c r="P195" s="7" t="s">
        <v>549</v>
      </c>
      <c r="Q195" s="7" t="s">
        <v>465</v>
      </c>
      <c r="R195" s="7"/>
      <c r="S195" s="8">
        <v>0</v>
      </c>
      <c r="T195" s="8">
        <v>0</v>
      </c>
      <c r="U195" s="8"/>
      <c r="V195" s="7"/>
      <c r="W195" s="7"/>
      <c r="X195" s="7"/>
      <c r="Y195" s="7"/>
      <c r="Z195" s="8"/>
      <c r="AA195" s="8"/>
    </row>
    <row r="196" spans="1:27">
      <c r="A196" s="6"/>
      <c r="B196" s="7"/>
      <c r="C196" s="7"/>
      <c r="D196" s="7"/>
      <c r="E196" s="7"/>
      <c r="F196" s="7"/>
      <c r="G196" s="7"/>
      <c r="H196" s="8"/>
      <c r="I196" s="8"/>
      <c r="J196" s="8"/>
      <c r="K196" s="8"/>
      <c r="L196" s="7"/>
      <c r="M196" s="7" t="s">
        <v>1347</v>
      </c>
      <c r="N196" s="7" t="s">
        <v>1348</v>
      </c>
      <c r="O196" s="7" t="s">
        <v>134</v>
      </c>
      <c r="P196" s="7" t="s">
        <v>583</v>
      </c>
      <c r="Q196" s="7" t="s">
        <v>465</v>
      </c>
      <c r="R196" s="7"/>
      <c r="S196" s="8">
        <v>0</v>
      </c>
      <c r="T196" s="8">
        <v>0</v>
      </c>
      <c r="U196" s="8"/>
      <c r="V196" s="7"/>
      <c r="W196" s="7"/>
      <c r="X196" s="7"/>
      <c r="Y196" s="7"/>
      <c r="Z196" s="8"/>
      <c r="AA196" s="8"/>
    </row>
    <row r="197" spans="1:27">
      <c r="A197" s="6"/>
      <c r="B197" s="7"/>
      <c r="C197" s="7"/>
      <c r="D197" s="7"/>
      <c r="E197" s="7"/>
      <c r="F197" s="7"/>
      <c r="G197" s="7"/>
      <c r="H197" s="8"/>
      <c r="I197" s="8"/>
      <c r="J197" s="8"/>
      <c r="K197" s="8"/>
      <c r="L197" s="7"/>
      <c r="M197" s="7" t="s">
        <v>1349</v>
      </c>
      <c r="N197" s="7" t="s">
        <v>1350</v>
      </c>
      <c r="O197" s="7" t="s">
        <v>134</v>
      </c>
      <c r="P197" s="7" t="s">
        <v>575</v>
      </c>
      <c r="Q197" s="7" t="s">
        <v>369</v>
      </c>
      <c r="R197" s="7"/>
      <c r="S197" s="8">
        <v>0</v>
      </c>
      <c r="T197" s="8">
        <v>0</v>
      </c>
      <c r="U197" s="8"/>
      <c r="V197" s="7"/>
      <c r="W197" s="7"/>
      <c r="X197" s="7"/>
      <c r="Y197" s="7"/>
      <c r="Z197" s="8"/>
      <c r="AA197" s="8"/>
    </row>
    <row r="198" spans="1:27">
      <c r="A198" s="6"/>
      <c r="B198" s="7"/>
      <c r="C198" s="7"/>
      <c r="D198" s="7"/>
      <c r="E198" s="7"/>
      <c r="F198" s="7"/>
      <c r="G198" s="7"/>
      <c r="H198" s="8"/>
      <c r="I198" s="8"/>
      <c r="J198" s="8"/>
      <c r="K198" s="8"/>
      <c r="L198" s="7"/>
      <c r="M198" s="7" t="s">
        <v>1351</v>
      </c>
      <c r="N198" s="7" t="s">
        <v>1352</v>
      </c>
      <c r="O198" s="7" t="s">
        <v>134</v>
      </c>
      <c r="P198" s="7" t="s">
        <v>577</v>
      </c>
      <c r="Q198" s="7" t="s">
        <v>465</v>
      </c>
      <c r="R198" s="7"/>
      <c r="S198" s="8">
        <v>0</v>
      </c>
      <c r="T198" s="8">
        <v>0</v>
      </c>
      <c r="U198" s="8"/>
      <c r="V198" s="7"/>
      <c r="W198" s="7"/>
      <c r="X198" s="7"/>
      <c r="Y198" s="7"/>
      <c r="Z198" s="8"/>
      <c r="AA198" s="8"/>
    </row>
    <row r="199" spans="1:27">
      <c r="A199" s="6"/>
      <c r="B199" s="7"/>
      <c r="C199" s="7"/>
      <c r="D199" s="7"/>
      <c r="E199" s="7"/>
      <c r="F199" s="7"/>
      <c r="G199" s="7"/>
      <c r="H199" s="8"/>
      <c r="I199" s="8"/>
      <c r="J199" s="8"/>
      <c r="K199" s="8"/>
      <c r="L199" s="7"/>
      <c r="M199" s="7" t="s">
        <v>1353</v>
      </c>
      <c r="N199" s="7" t="s">
        <v>1354</v>
      </c>
      <c r="O199" s="7" t="s">
        <v>134</v>
      </c>
      <c r="P199" s="7" t="s">
        <v>559</v>
      </c>
      <c r="Q199" s="7" t="s">
        <v>353</v>
      </c>
      <c r="R199" s="7"/>
      <c r="S199" s="8">
        <v>0</v>
      </c>
      <c r="T199" s="8">
        <v>0</v>
      </c>
      <c r="U199" s="8"/>
      <c r="V199" s="7"/>
      <c r="W199" s="7"/>
      <c r="X199" s="7"/>
      <c r="Y199" s="7"/>
      <c r="Z199" s="8"/>
      <c r="AA199" s="8"/>
    </row>
    <row r="200" spans="1:27">
      <c r="A200" s="6"/>
      <c r="B200" s="7"/>
      <c r="C200" s="7"/>
      <c r="D200" s="7"/>
      <c r="E200" s="7"/>
      <c r="F200" s="7"/>
      <c r="G200" s="7"/>
      <c r="H200" s="8"/>
      <c r="I200" s="8"/>
      <c r="J200" s="8"/>
      <c r="K200" s="8"/>
      <c r="L200" s="7"/>
      <c r="M200" s="7" t="s">
        <v>1355</v>
      </c>
      <c r="N200" s="7" t="s">
        <v>1356</v>
      </c>
      <c r="O200" s="7" t="s">
        <v>134</v>
      </c>
      <c r="P200" s="7" t="s">
        <v>559</v>
      </c>
      <c r="Q200" s="7" t="s">
        <v>353</v>
      </c>
      <c r="R200" s="7"/>
      <c r="S200" s="8">
        <v>0</v>
      </c>
      <c r="T200" s="8">
        <v>0</v>
      </c>
      <c r="U200" s="8"/>
      <c r="V200" s="7"/>
      <c r="W200" s="7"/>
      <c r="X200" s="7"/>
      <c r="Y200" s="7"/>
      <c r="Z200" s="8"/>
      <c r="AA200" s="8"/>
    </row>
    <row r="201" spans="1:27">
      <c r="A201" s="6"/>
      <c r="B201" s="7"/>
      <c r="C201" s="7"/>
      <c r="D201" s="7"/>
      <c r="E201" s="7"/>
      <c r="F201" s="7"/>
      <c r="G201" s="7"/>
      <c r="H201" s="8"/>
      <c r="I201" s="8"/>
      <c r="J201" s="8"/>
      <c r="K201" s="8"/>
      <c r="L201" s="7"/>
      <c r="M201" s="7" t="s">
        <v>1357</v>
      </c>
      <c r="N201" s="7" t="s">
        <v>1358</v>
      </c>
      <c r="O201" s="7" t="s">
        <v>134</v>
      </c>
      <c r="P201" s="7" t="s">
        <v>559</v>
      </c>
      <c r="Q201" s="7" t="s">
        <v>353</v>
      </c>
      <c r="R201" s="7"/>
      <c r="S201" s="8">
        <v>0</v>
      </c>
      <c r="T201" s="8">
        <v>0</v>
      </c>
      <c r="U201" s="8"/>
      <c r="V201" s="7"/>
      <c r="W201" s="7"/>
      <c r="X201" s="7"/>
      <c r="Y201" s="7"/>
      <c r="Z201" s="8"/>
      <c r="AA201" s="8"/>
    </row>
    <row r="202" spans="1:27">
      <c r="A202" s="6"/>
      <c r="B202" s="7"/>
      <c r="C202" s="7"/>
      <c r="D202" s="7"/>
      <c r="E202" s="7"/>
      <c r="F202" s="7"/>
      <c r="G202" s="7"/>
      <c r="H202" s="8"/>
      <c r="I202" s="8"/>
      <c r="J202" s="8"/>
      <c r="K202" s="8"/>
      <c r="L202" s="7"/>
      <c r="M202" s="7" t="s">
        <v>1359</v>
      </c>
      <c r="N202" s="7" t="s">
        <v>1360</v>
      </c>
      <c r="O202" s="7" t="s">
        <v>134</v>
      </c>
      <c r="P202" s="7" t="s">
        <v>559</v>
      </c>
      <c r="Q202" s="7" t="s">
        <v>353</v>
      </c>
      <c r="R202" s="7"/>
      <c r="S202" s="8">
        <v>0</v>
      </c>
      <c r="T202" s="8">
        <v>0</v>
      </c>
      <c r="U202" s="8"/>
      <c r="V202" s="7"/>
      <c r="W202" s="7"/>
      <c r="X202" s="7"/>
      <c r="Y202" s="7"/>
      <c r="Z202" s="8"/>
      <c r="AA202" s="8"/>
    </row>
    <row r="203" spans="1:27">
      <c r="A203" s="6"/>
      <c r="B203" s="7"/>
      <c r="C203" s="7"/>
      <c r="D203" s="7"/>
      <c r="E203" s="7"/>
      <c r="F203" s="7"/>
      <c r="G203" s="7"/>
      <c r="H203" s="8"/>
      <c r="I203" s="8"/>
      <c r="J203" s="8"/>
      <c r="K203" s="8"/>
      <c r="L203" s="7"/>
      <c r="M203" s="7" t="s">
        <v>1361</v>
      </c>
      <c r="N203" s="7" t="s">
        <v>1362</v>
      </c>
      <c r="O203" s="7" t="s">
        <v>134</v>
      </c>
      <c r="P203" s="7" t="s">
        <v>559</v>
      </c>
      <c r="Q203" s="7" t="s">
        <v>353</v>
      </c>
      <c r="R203" s="7"/>
      <c r="S203" s="8">
        <v>0</v>
      </c>
      <c r="T203" s="8">
        <v>0</v>
      </c>
      <c r="U203" s="8"/>
      <c r="V203" s="7"/>
      <c r="W203" s="7"/>
      <c r="X203" s="7"/>
      <c r="Y203" s="7"/>
      <c r="Z203" s="8"/>
      <c r="AA203" s="8"/>
    </row>
    <row r="204" spans="1:27">
      <c r="A204" s="6"/>
      <c r="B204" s="7"/>
      <c r="C204" s="7"/>
      <c r="D204" s="7"/>
      <c r="E204" s="7"/>
      <c r="F204" s="7"/>
      <c r="G204" s="7"/>
      <c r="H204" s="8"/>
      <c r="I204" s="8"/>
      <c r="J204" s="8"/>
      <c r="K204" s="8"/>
      <c r="L204" s="7"/>
      <c r="M204" s="7" t="s">
        <v>1363</v>
      </c>
      <c r="N204" s="7" t="s">
        <v>1364</v>
      </c>
      <c r="O204" s="7" t="s">
        <v>134</v>
      </c>
      <c r="P204" s="7" t="s">
        <v>561</v>
      </c>
      <c r="Q204" s="7" t="s">
        <v>357</v>
      </c>
      <c r="R204" s="7"/>
      <c r="S204" s="8">
        <v>0</v>
      </c>
      <c r="T204" s="8">
        <v>0</v>
      </c>
      <c r="U204" s="8"/>
      <c r="V204" s="7"/>
      <c r="W204" s="7"/>
      <c r="X204" s="7"/>
      <c r="Y204" s="7"/>
      <c r="Z204" s="8"/>
      <c r="AA204" s="8"/>
    </row>
    <row r="205" spans="1:27">
      <c r="A205" s="6"/>
      <c r="B205" s="7"/>
      <c r="C205" s="7"/>
      <c r="D205" s="7"/>
      <c r="E205" s="7"/>
      <c r="F205" s="7"/>
      <c r="G205" s="7"/>
      <c r="H205" s="8"/>
      <c r="I205" s="8"/>
      <c r="J205" s="8"/>
      <c r="K205" s="8"/>
      <c r="L205" s="7"/>
      <c r="M205" s="7" t="s">
        <v>1365</v>
      </c>
      <c r="N205" s="7" t="s">
        <v>1366</v>
      </c>
      <c r="O205" s="7" t="s">
        <v>134</v>
      </c>
      <c r="P205" s="7" t="s">
        <v>561</v>
      </c>
      <c r="Q205" s="7" t="s">
        <v>359</v>
      </c>
      <c r="R205" s="7"/>
      <c r="S205" s="8">
        <v>0</v>
      </c>
      <c r="T205" s="8">
        <v>0</v>
      </c>
      <c r="U205" s="8"/>
      <c r="V205" s="7"/>
      <c r="W205" s="7"/>
      <c r="X205" s="7"/>
      <c r="Y205" s="7"/>
      <c r="Z205" s="8"/>
      <c r="AA205" s="8"/>
    </row>
    <row r="206" spans="1:27">
      <c r="A206" s="6"/>
      <c r="B206" s="7"/>
      <c r="C206" s="7"/>
      <c r="D206" s="7"/>
      <c r="E206" s="7"/>
      <c r="F206" s="7"/>
      <c r="G206" s="7"/>
      <c r="H206" s="8"/>
      <c r="I206" s="8"/>
      <c r="J206" s="8"/>
      <c r="K206" s="8"/>
      <c r="L206" s="7"/>
      <c r="M206" s="7" t="s">
        <v>1367</v>
      </c>
      <c r="N206" s="7" t="s">
        <v>1368</v>
      </c>
      <c r="O206" s="7" t="s">
        <v>134</v>
      </c>
      <c r="P206" s="7" t="s">
        <v>561</v>
      </c>
      <c r="Q206" s="7" t="s">
        <v>359</v>
      </c>
      <c r="R206" s="7"/>
      <c r="S206" s="8">
        <v>0</v>
      </c>
      <c r="T206" s="8">
        <v>0</v>
      </c>
      <c r="U206" s="8"/>
      <c r="V206" s="7"/>
      <c r="W206" s="7"/>
      <c r="X206" s="7"/>
      <c r="Y206" s="7"/>
      <c r="Z206" s="8"/>
      <c r="AA206" s="8"/>
    </row>
    <row r="207" spans="1:27">
      <c r="A207" s="6"/>
      <c r="B207" s="7"/>
      <c r="C207" s="7"/>
      <c r="D207" s="7"/>
      <c r="E207" s="7"/>
      <c r="F207" s="7"/>
      <c r="G207" s="7"/>
      <c r="H207" s="8"/>
      <c r="I207" s="8"/>
      <c r="J207" s="8"/>
      <c r="K207" s="8"/>
      <c r="L207" s="7"/>
      <c r="M207" s="7" t="s">
        <v>1369</v>
      </c>
      <c r="N207" s="7" t="s">
        <v>1370</v>
      </c>
      <c r="O207" s="7" t="s">
        <v>134</v>
      </c>
      <c r="P207" s="7" t="s">
        <v>561</v>
      </c>
      <c r="Q207" s="7" t="s">
        <v>359</v>
      </c>
      <c r="R207" s="7"/>
      <c r="S207" s="8">
        <v>0</v>
      </c>
      <c r="T207" s="8">
        <v>0</v>
      </c>
      <c r="U207" s="8"/>
      <c r="V207" s="7"/>
      <c r="W207" s="7"/>
      <c r="X207" s="7"/>
      <c r="Y207" s="7"/>
      <c r="Z207" s="8"/>
      <c r="AA207" s="8"/>
    </row>
    <row r="208" spans="1:27">
      <c r="A208" s="6"/>
      <c r="B208" s="7"/>
      <c r="C208" s="7"/>
      <c r="D208" s="7"/>
      <c r="E208" s="7"/>
      <c r="F208" s="7"/>
      <c r="G208" s="7"/>
      <c r="H208" s="8"/>
      <c r="I208" s="8"/>
      <c r="J208" s="8"/>
      <c r="K208" s="8"/>
      <c r="L208" s="7"/>
      <c r="M208" s="7" t="s">
        <v>1371</v>
      </c>
      <c r="N208" s="7" t="s">
        <v>1372</v>
      </c>
      <c r="O208" s="7" t="s">
        <v>134</v>
      </c>
      <c r="P208" s="7" t="s">
        <v>573</v>
      </c>
      <c r="Q208" s="7" t="s">
        <v>367</v>
      </c>
      <c r="R208" s="7"/>
      <c r="S208" s="8">
        <v>0</v>
      </c>
      <c r="T208" s="8">
        <v>0</v>
      </c>
      <c r="U208" s="8"/>
      <c r="V208" s="7"/>
      <c r="W208" s="7"/>
      <c r="X208" s="7"/>
      <c r="Y208" s="7"/>
      <c r="Z208" s="8"/>
      <c r="AA208" s="8"/>
    </row>
    <row r="209" spans="1:27">
      <c r="A209" s="6"/>
      <c r="B209" s="7"/>
      <c r="C209" s="7"/>
      <c r="D209" s="7"/>
      <c r="E209" s="7"/>
      <c r="F209" s="7"/>
      <c r="G209" s="7"/>
      <c r="H209" s="8"/>
      <c r="I209" s="8"/>
      <c r="J209" s="8"/>
      <c r="K209" s="8"/>
      <c r="L209" s="7"/>
      <c r="M209" s="7" t="s">
        <v>1373</v>
      </c>
      <c r="N209" s="7" t="s">
        <v>1374</v>
      </c>
      <c r="O209" s="7" t="s">
        <v>134</v>
      </c>
      <c r="P209" s="7" t="s">
        <v>561</v>
      </c>
      <c r="Q209" s="7" t="s">
        <v>363</v>
      </c>
      <c r="R209" s="7"/>
      <c r="S209" s="8">
        <v>0</v>
      </c>
      <c r="T209" s="8">
        <v>0</v>
      </c>
      <c r="U209" s="8"/>
      <c r="V209" s="7"/>
      <c r="W209" s="7"/>
      <c r="X209" s="7"/>
      <c r="Y209" s="7"/>
      <c r="Z209" s="8"/>
      <c r="AA209" s="8"/>
    </row>
    <row r="210" spans="1:27">
      <c r="A210" s="6"/>
      <c r="B210" s="7"/>
      <c r="C210" s="7"/>
      <c r="D210" s="7"/>
      <c r="E210" s="7"/>
      <c r="F210" s="7"/>
      <c r="G210" s="7"/>
      <c r="H210" s="8"/>
      <c r="I210" s="8"/>
      <c r="J210" s="8"/>
      <c r="K210" s="8"/>
      <c r="L210" s="7"/>
      <c r="M210" s="7" t="s">
        <v>1375</v>
      </c>
      <c r="N210" s="7" t="s">
        <v>1376</v>
      </c>
      <c r="O210" s="7" t="s">
        <v>134</v>
      </c>
      <c r="P210" s="7" t="s">
        <v>561</v>
      </c>
      <c r="Q210" s="7" t="s">
        <v>365</v>
      </c>
      <c r="R210" s="7"/>
      <c r="S210" s="8">
        <v>0</v>
      </c>
      <c r="T210" s="8">
        <v>0</v>
      </c>
      <c r="U210" s="8"/>
      <c r="V210" s="7"/>
      <c r="W210" s="7"/>
      <c r="X210" s="7"/>
      <c r="Y210" s="7"/>
      <c r="Z210" s="8"/>
      <c r="AA210" s="8"/>
    </row>
    <row r="211" spans="1:27">
      <c r="A211" s="6"/>
      <c r="B211" s="7"/>
      <c r="C211" s="7"/>
      <c r="D211" s="7"/>
      <c r="E211" s="7"/>
      <c r="F211" s="7"/>
      <c r="G211" s="7"/>
      <c r="H211" s="8"/>
      <c r="I211" s="8"/>
      <c r="J211" s="8"/>
      <c r="K211" s="8"/>
      <c r="L211" s="7"/>
      <c r="M211" s="7" t="s">
        <v>1377</v>
      </c>
      <c r="N211" s="7" t="s">
        <v>1378</v>
      </c>
      <c r="O211" s="7" t="s">
        <v>134</v>
      </c>
      <c r="P211" s="7" t="s">
        <v>561</v>
      </c>
      <c r="Q211" s="7" t="s">
        <v>361</v>
      </c>
      <c r="R211" s="7"/>
      <c r="S211" s="8">
        <v>0</v>
      </c>
      <c r="T211" s="8">
        <v>0</v>
      </c>
      <c r="U211" s="8"/>
      <c r="V211" s="7"/>
      <c r="W211" s="7"/>
      <c r="X211" s="7"/>
      <c r="Y211" s="7"/>
      <c r="Z211" s="8"/>
      <c r="AA211" s="8"/>
    </row>
    <row r="212" spans="1:27">
      <c r="A212" s="6"/>
      <c r="B212" s="7"/>
      <c r="C212" s="7"/>
      <c r="D212" s="7"/>
      <c r="E212" s="7"/>
      <c r="F212" s="7"/>
      <c r="G212" s="7"/>
      <c r="H212" s="8"/>
      <c r="I212" s="8"/>
      <c r="J212" s="8"/>
      <c r="K212" s="8"/>
      <c r="L212" s="7"/>
      <c r="M212" s="7" t="s">
        <v>1379</v>
      </c>
      <c r="N212" s="7" t="s">
        <v>1380</v>
      </c>
      <c r="O212" s="7" t="s">
        <v>134</v>
      </c>
      <c r="P212" s="7" t="s">
        <v>561</v>
      </c>
      <c r="Q212" s="7" t="s">
        <v>357</v>
      </c>
      <c r="R212" s="7"/>
      <c r="S212" s="8">
        <v>0</v>
      </c>
      <c r="T212" s="8">
        <v>0</v>
      </c>
      <c r="U212" s="8"/>
      <c r="V212" s="7"/>
      <c r="W212" s="7"/>
      <c r="X212" s="7"/>
      <c r="Y212" s="7"/>
      <c r="Z212" s="8"/>
      <c r="AA212" s="8"/>
    </row>
    <row r="213" spans="1:27">
      <c r="A213" s="6"/>
      <c r="B213" s="7"/>
      <c r="C213" s="7"/>
      <c r="D213" s="7"/>
      <c r="E213" s="7"/>
      <c r="F213" s="7"/>
      <c r="G213" s="7"/>
      <c r="H213" s="8"/>
      <c r="I213" s="8"/>
      <c r="J213" s="8"/>
      <c r="K213" s="8"/>
      <c r="L213" s="7"/>
      <c r="M213" s="7" t="s">
        <v>1381</v>
      </c>
      <c r="N213" s="7" t="s">
        <v>1382</v>
      </c>
      <c r="O213" s="7" t="s">
        <v>134</v>
      </c>
      <c r="P213" s="7" t="s">
        <v>555</v>
      </c>
      <c r="Q213" s="7" t="s">
        <v>351</v>
      </c>
      <c r="R213" s="7"/>
      <c r="S213" s="8">
        <v>0</v>
      </c>
      <c r="T213" s="8">
        <v>0</v>
      </c>
      <c r="U213" s="8"/>
      <c r="V213" s="7"/>
      <c r="W213" s="7"/>
      <c r="X213" s="7"/>
      <c r="Y213" s="7"/>
      <c r="Z213" s="8"/>
      <c r="AA213" s="8"/>
    </row>
    <row r="214" spans="1:27">
      <c r="A214" s="6"/>
      <c r="B214" s="7"/>
      <c r="C214" s="7"/>
      <c r="D214" s="7"/>
      <c r="E214" s="7"/>
      <c r="F214" s="7"/>
      <c r="G214" s="7"/>
      <c r="H214" s="8"/>
      <c r="I214" s="8"/>
      <c r="J214" s="8"/>
      <c r="K214" s="8"/>
      <c r="L214" s="7"/>
      <c r="M214" s="7" t="s">
        <v>1383</v>
      </c>
      <c r="N214" s="7" t="s">
        <v>1384</v>
      </c>
      <c r="O214" s="7" t="s">
        <v>134</v>
      </c>
      <c r="P214" s="7" t="s">
        <v>555</v>
      </c>
      <c r="Q214" s="7" t="s">
        <v>351</v>
      </c>
      <c r="R214" s="7"/>
      <c r="S214" s="8">
        <v>0</v>
      </c>
      <c r="T214" s="8">
        <v>0</v>
      </c>
      <c r="U214" s="8"/>
      <c r="V214" s="7"/>
      <c r="W214" s="7"/>
      <c r="X214" s="7"/>
      <c r="Y214" s="7"/>
      <c r="Z214" s="8"/>
      <c r="AA214" s="8"/>
    </row>
    <row r="215" spans="1:27">
      <c r="A215" s="6"/>
      <c r="B215" s="7"/>
      <c r="C215" s="7"/>
      <c r="D215" s="7"/>
      <c r="E215" s="7"/>
      <c r="F215" s="7"/>
      <c r="G215" s="7"/>
      <c r="H215" s="8"/>
      <c r="I215" s="8"/>
      <c r="J215" s="8"/>
      <c r="K215" s="8"/>
      <c r="L215" s="7"/>
      <c r="M215" s="7" t="s">
        <v>1385</v>
      </c>
      <c r="N215" s="7" t="s">
        <v>1386</v>
      </c>
      <c r="O215" s="7" t="s">
        <v>134</v>
      </c>
      <c r="P215" s="7" t="s">
        <v>555</v>
      </c>
      <c r="Q215" s="7" t="s">
        <v>351</v>
      </c>
      <c r="R215" s="7"/>
      <c r="S215" s="8">
        <v>0</v>
      </c>
      <c r="T215" s="8">
        <v>0</v>
      </c>
      <c r="U215" s="8"/>
      <c r="V215" s="7"/>
      <c r="W215" s="7"/>
      <c r="X215" s="7"/>
      <c r="Y215" s="7"/>
      <c r="Z215" s="8"/>
      <c r="AA215" s="8"/>
    </row>
    <row r="216" spans="1:27">
      <c r="A216" s="6"/>
      <c r="B216" s="7"/>
      <c r="C216" s="7"/>
      <c r="D216" s="7"/>
      <c r="E216" s="7"/>
      <c r="F216" s="7"/>
      <c r="G216" s="7"/>
      <c r="H216" s="8"/>
      <c r="I216" s="8"/>
      <c r="J216" s="8"/>
      <c r="K216" s="8"/>
      <c r="L216" s="7"/>
      <c r="M216" s="7" t="s">
        <v>1387</v>
      </c>
      <c r="N216" s="7" t="s">
        <v>1388</v>
      </c>
      <c r="O216" s="7" t="s">
        <v>134</v>
      </c>
      <c r="P216" s="7" t="s">
        <v>640</v>
      </c>
      <c r="Q216" s="7" t="s">
        <v>320</v>
      </c>
      <c r="R216" s="7"/>
      <c r="S216" s="8">
        <v>0</v>
      </c>
      <c r="T216" s="8">
        <v>0</v>
      </c>
      <c r="U216" s="8"/>
      <c r="V216" s="7"/>
      <c r="W216" s="7"/>
      <c r="X216" s="7"/>
      <c r="Y216" s="7"/>
      <c r="Z216" s="8"/>
      <c r="AA216" s="8"/>
    </row>
    <row r="217" spans="1:27">
      <c r="A217" s="6"/>
      <c r="B217" s="7"/>
      <c r="C217" s="7"/>
      <c r="D217" s="7"/>
      <c r="E217" s="7"/>
      <c r="F217" s="7"/>
      <c r="G217" s="7"/>
      <c r="H217" s="8"/>
      <c r="I217" s="8"/>
      <c r="J217" s="8"/>
      <c r="K217" s="8"/>
      <c r="L217" s="7"/>
      <c r="M217" s="7" t="s">
        <v>1389</v>
      </c>
      <c r="N217" s="7" t="s">
        <v>1390</v>
      </c>
      <c r="O217" s="7" t="s">
        <v>134</v>
      </c>
      <c r="P217" s="7" t="s">
        <v>640</v>
      </c>
      <c r="Q217" s="7" t="s">
        <v>320</v>
      </c>
      <c r="R217" s="7"/>
      <c r="S217" s="8">
        <v>0</v>
      </c>
      <c r="T217" s="8">
        <v>0</v>
      </c>
      <c r="U217" s="8"/>
      <c r="V217" s="7"/>
      <c r="W217" s="7"/>
      <c r="X217" s="7"/>
      <c r="Y217" s="7"/>
      <c r="Z217" s="8"/>
      <c r="AA217" s="8"/>
    </row>
    <row r="218" spans="1:27">
      <c r="A218" s="6"/>
      <c r="B218" s="7"/>
      <c r="C218" s="7"/>
      <c r="D218" s="7"/>
      <c r="E218" s="7"/>
      <c r="F218" s="7"/>
      <c r="G218" s="7"/>
      <c r="H218" s="8"/>
      <c r="I218" s="8"/>
      <c r="J218" s="8"/>
      <c r="K218" s="8"/>
      <c r="L218" s="7"/>
      <c r="M218" s="7" t="s">
        <v>1391</v>
      </c>
      <c r="N218" s="7" t="s">
        <v>1392</v>
      </c>
      <c r="O218" s="7" t="s">
        <v>134</v>
      </c>
      <c r="P218" s="7" t="s">
        <v>640</v>
      </c>
      <c r="Q218" s="7" t="s">
        <v>320</v>
      </c>
      <c r="R218" s="7"/>
      <c r="S218" s="8">
        <v>0</v>
      </c>
      <c r="T218" s="8">
        <v>0</v>
      </c>
      <c r="U218" s="8"/>
      <c r="V218" s="7"/>
      <c r="W218" s="7"/>
      <c r="X218" s="7"/>
      <c r="Y218" s="7"/>
      <c r="Z218" s="8"/>
      <c r="AA218" s="8"/>
    </row>
    <row r="219" spans="1:27">
      <c r="A219" s="6"/>
      <c r="B219" s="7"/>
      <c r="C219" s="7"/>
      <c r="D219" s="7"/>
      <c r="E219" s="7"/>
      <c r="F219" s="7"/>
      <c r="G219" s="7"/>
      <c r="H219" s="8"/>
      <c r="I219" s="8"/>
      <c r="J219" s="8"/>
      <c r="K219" s="8"/>
      <c r="L219" s="7"/>
      <c r="M219" s="7" t="s">
        <v>1393</v>
      </c>
      <c r="N219" s="7" t="s">
        <v>1394</v>
      </c>
      <c r="O219" s="7" t="s">
        <v>134</v>
      </c>
      <c r="P219" s="7" t="s">
        <v>618</v>
      </c>
      <c r="Q219" s="7" t="s">
        <v>320</v>
      </c>
      <c r="R219" s="7"/>
      <c r="S219" s="8">
        <v>0</v>
      </c>
      <c r="T219" s="8">
        <v>0</v>
      </c>
      <c r="U219" s="8"/>
      <c r="V219" s="7"/>
      <c r="W219" s="7"/>
      <c r="X219" s="7"/>
      <c r="Y219" s="7"/>
      <c r="Z219" s="8"/>
      <c r="AA219" s="8"/>
    </row>
    <row r="220" spans="1:27">
      <c r="A220" s="6"/>
      <c r="B220" s="7"/>
      <c r="C220" s="7"/>
      <c r="D220" s="7"/>
      <c r="E220" s="7"/>
      <c r="F220" s="7"/>
      <c r="G220" s="7"/>
      <c r="H220" s="8"/>
      <c r="I220" s="8"/>
      <c r="J220" s="8"/>
      <c r="K220" s="8"/>
      <c r="L220" s="7"/>
      <c r="M220" s="7" t="s">
        <v>1395</v>
      </c>
      <c r="N220" s="7" t="s">
        <v>1396</v>
      </c>
      <c r="O220" s="7" t="s">
        <v>134</v>
      </c>
      <c r="P220" s="7" t="s">
        <v>679</v>
      </c>
      <c r="Q220" s="7" t="s">
        <v>320</v>
      </c>
      <c r="R220" s="7"/>
      <c r="S220" s="8">
        <v>0</v>
      </c>
      <c r="T220" s="8">
        <v>0</v>
      </c>
      <c r="U220" s="8"/>
      <c r="V220" s="7"/>
      <c r="W220" s="7"/>
      <c r="X220" s="7"/>
      <c r="Y220" s="7"/>
      <c r="Z220" s="8"/>
      <c r="AA220" s="8"/>
    </row>
    <row r="221" spans="1:27">
      <c r="A221" s="6"/>
      <c r="B221" s="7"/>
      <c r="C221" s="7"/>
      <c r="D221" s="7"/>
      <c r="E221" s="7"/>
      <c r="F221" s="7"/>
      <c r="G221" s="7"/>
      <c r="H221" s="8"/>
      <c r="I221" s="8"/>
      <c r="J221" s="8"/>
      <c r="K221" s="8"/>
      <c r="L221" s="7"/>
      <c r="M221" s="7" t="s">
        <v>1397</v>
      </c>
      <c r="N221" s="7" t="s">
        <v>1398</v>
      </c>
      <c r="O221" s="7" t="s">
        <v>134</v>
      </c>
      <c r="P221" s="7" t="s">
        <v>555</v>
      </c>
      <c r="Q221" s="7" t="s">
        <v>351</v>
      </c>
      <c r="R221" s="7"/>
      <c r="S221" s="8">
        <v>0</v>
      </c>
      <c r="T221" s="8">
        <v>0</v>
      </c>
      <c r="U221" s="8"/>
      <c r="V221" s="7"/>
      <c r="W221" s="7"/>
      <c r="X221" s="7"/>
      <c r="Y221" s="7"/>
      <c r="Z221" s="8"/>
      <c r="AA221" s="8"/>
    </row>
    <row r="222" spans="1:27">
      <c r="A222" s="6"/>
      <c r="B222" s="7"/>
      <c r="C222" s="7"/>
      <c r="D222" s="7"/>
      <c r="E222" s="7"/>
      <c r="F222" s="7"/>
      <c r="G222" s="7"/>
      <c r="H222" s="8"/>
      <c r="I222" s="8"/>
      <c r="J222" s="8"/>
      <c r="K222" s="8"/>
      <c r="L222" s="7"/>
      <c r="M222" s="7" t="s">
        <v>1399</v>
      </c>
      <c r="N222" s="7" t="s">
        <v>1400</v>
      </c>
      <c r="O222" s="7" t="s">
        <v>134</v>
      </c>
      <c r="P222" s="7" t="s">
        <v>644</v>
      </c>
      <c r="Q222" s="7" t="s">
        <v>324</v>
      </c>
      <c r="R222" s="7"/>
      <c r="S222" s="8">
        <v>0</v>
      </c>
      <c r="T222" s="8">
        <v>0</v>
      </c>
      <c r="U222" s="8"/>
      <c r="V222" s="7"/>
      <c r="W222" s="7"/>
      <c r="X222" s="7"/>
      <c r="Y222" s="7"/>
      <c r="Z222" s="8"/>
      <c r="AA222" s="8"/>
    </row>
    <row r="223" spans="1:27">
      <c r="A223" s="6"/>
      <c r="B223" s="7"/>
      <c r="C223" s="7"/>
      <c r="D223" s="7"/>
      <c r="E223" s="7"/>
      <c r="F223" s="7"/>
      <c r="G223" s="7"/>
      <c r="H223" s="8"/>
      <c r="I223" s="8"/>
      <c r="J223" s="8"/>
      <c r="K223" s="8"/>
      <c r="L223" s="7"/>
      <c r="M223" s="7" t="s">
        <v>1401</v>
      </c>
      <c r="N223" s="7" t="s">
        <v>1402</v>
      </c>
      <c r="O223" s="7" t="s">
        <v>134</v>
      </c>
      <c r="P223" s="7" t="s">
        <v>613</v>
      </c>
      <c r="Q223" s="7" t="s">
        <v>314</v>
      </c>
      <c r="R223" s="7"/>
      <c r="S223" s="8">
        <v>0</v>
      </c>
      <c r="T223" s="8">
        <v>0</v>
      </c>
      <c r="U223" s="8"/>
      <c r="V223" s="7"/>
      <c r="W223" s="7"/>
      <c r="X223" s="7"/>
      <c r="Y223" s="7"/>
      <c r="Z223" s="8"/>
      <c r="AA223" s="8"/>
    </row>
    <row r="224" spans="1:27">
      <c r="A224" s="6"/>
      <c r="B224" s="7"/>
      <c r="C224" s="7"/>
      <c r="D224" s="7"/>
      <c r="E224" s="7"/>
      <c r="F224" s="7"/>
      <c r="G224" s="7"/>
      <c r="H224" s="8"/>
      <c r="I224" s="8"/>
      <c r="J224" s="8"/>
      <c r="K224" s="8"/>
      <c r="L224" s="7"/>
      <c r="M224" s="7" t="s">
        <v>1403</v>
      </c>
      <c r="N224" s="7" t="s">
        <v>1404</v>
      </c>
      <c r="O224" s="7" t="s">
        <v>134</v>
      </c>
      <c r="P224" s="7" t="s">
        <v>613</v>
      </c>
      <c r="Q224" s="7" t="s">
        <v>314</v>
      </c>
      <c r="R224" s="7"/>
      <c r="S224" s="8">
        <v>0</v>
      </c>
      <c r="T224" s="8">
        <v>0</v>
      </c>
      <c r="U224" s="8"/>
      <c r="V224" s="7"/>
      <c r="W224" s="7"/>
      <c r="X224" s="7"/>
      <c r="Y224" s="7"/>
      <c r="Z224" s="8"/>
      <c r="AA224" s="8"/>
    </row>
    <row r="225" spans="1:27">
      <c r="A225" s="6"/>
      <c r="B225" s="7"/>
      <c r="C225" s="7"/>
      <c r="D225" s="7"/>
      <c r="E225" s="7"/>
      <c r="F225" s="7"/>
      <c r="G225" s="7"/>
      <c r="H225" s="8"/>
      <c r="I225" s="8"/>
      <c r="J225" s="8"/>
      <c r="K225" s="8"/>
      <c r="L225" s="7"/>
      <c r="M225" s="7" t="s">
        <v>1405</v>
      </c>
      <c r="N225" s="7" t="s">
        <v>1406</v>
      </c>
      <c r="O225" s="7" t="s">
        <v>134</v>
      </c>
      <c r="P225" s="7" t="s">
        <v>609</v>
      </c>
      <c r="Q225" s="7" t="s">
        <v>465</v>
      </c>
      <c r="R225" s="7"/>
      <c r="S225" s="8">
        <v>0</v>
      </c>
      <c r="T225" s="8">
        <v>0</v>
      </c>
      <c r="U225" s="8"/>
      <c r="V225" s="7"/>
      <c r="W225" s="7"/>
      <c r="X225" s="7"/>
      <c r="Y225" s="7"/>
      <c r="Z225" s="8"/>
      <c r="AA225" s="8"/>
    </row>
    <row r="226" spans="1:27">
      <c r="A226" s="6"/>
      <c r="B226" s="7"/>
      <c r="C226" s="7"/>
      <c r="D226" s="7"/>
      <c r="E226" s="7"/>
      <c r="F226" s="7"/>
      <c r="G226" s="7"/>
      <c r="H226" s="8"/>
      <c r="I226" s="8"/>
      <c r="J226" s="8"/>
      <c r="K226" s="8"/>
      <c r="L226" s="7"/>
      <c r="M226" s="7" t="s">
        <v>1407</v>
      </c>
      <c r="N226" s="7" t="s">
        <v>1408</v>
      </c>
      <c r="O226" s="7" t="s">
        <v>134</v>
      </c>
      <c r="P226" s="7" t="s">
        <v>611</v>
      </c>
      <c r="Q226" s="7" t="s">
        <v>465</v>
      </c>
      <c r="R226" s="7"/>
      <c r="S226" s="8">
        <v>0</v>
      </c>
      <c r="T226" s="8">
        <v>0</v>
      </c>
      <c r="U226" s="8"/>
      <c r="V226" s="7"/>
      <c r="W226" s="7"/>
      <c r="X226" s="7"/>
      <c r="Y226" s="7"/>
      <c r="Z226" s="8"/>
      <c r="AA226" s="8"/>
    </row>
    <row r="227" spans="1:27">
      <c r="A227" s="6"/>
      <c r="B227" s="7"/>
      <c r="C227" s="7"/>
      <c r="D227" s="7"/>
      <c r="E227" s="7"/>
      <c r="F227" s="7"/>
      <c r="G227" s="7"/>
      <c r="H227" s="8"/>
      <c r="I227" s="8"/>
      <c r="J227" s="8"/>
      <c r="K227" s="8"/>
      <c r="L227" s="7"/>
      <c r="M227" s="7" t="s">
        <v>1409</v>
      </c>
      <c r="N227" s="7" t="s">
        <v>1410</v>
      </c>
      <c r="O227" s="7" t="s">
        <v>134</v>
      </c>
      <c r="P227" s="7" t="s">
        <v>611</v>
      </c>
      <c r="Q227" s="7" t="s">
        <v>465</v>
      </c>
      <c r="R227" s="7"/>
      <c r="S227" s="8">
        <v>0</v>
      </c>
      <c r="T227" s="8">
        <v>0</v>
      </c>
      <c r="U227" s="8"/>
      <c r="V227" s="7"/>
      <c r="W227" s="7"/>
      <c r="X227" s="7"/>
      <c r="Y227" s="7"/>
      <c r="Z227" s="8"/>
      <c r="AA227" s="8"/>
    </row>
    <row r="228" spans="1:27">
      <c r="A228" s="6"/>
      <c r="B228" s="7"/>
      <c r="C228" s="7"/>
      <c r="D228" s="7"/>
      <c r="E228" s="7"/>
      <c r="F228" s="7"/>
      <c r="G228" s="7"/>
      <c r="H228" s="8"/>
      <c r="I228" s="8"/>
      <c r="J228" s="8"/>
      <c r="K228" s="8"/>
      <c r="L228" s="7"/>
      <c r="M228" s="7" t="s">
        <v>1411</v>
      </c>
      <c r="N228" s="7" t="s">
        <v>1412</v>
      </c>
      <c r="O228" s="7" t="s">
        <v>134</v>
      </c>
      <c r="P228" s="7" t="s">
        <v>611</v>
      </c>
      <c r="Q228" s="7" t="s">
        <v>465</v>
      </c>
      <c r="R228" s="7"/>
      <c r="S228" s="8">
        <v>0</v>
      </c>
      <c r="T228" s="8">
        <v>0</v>
      </c>
      <c r="U228" s="8"/>
      <c r="V228" s="7"/>
      <c r="W228" s="7"/>
      <c r="X228" s="7"/>
      <c r="Y228" s="7"/>
      <c r="Z228" s="8"/>
      <c r="AA228" s="8"/>
    </row>
    <row r="229" spans="1:27">
      <c r="A229" s="6"/>
      <c r="B229" s="7"/>
      <c r="C229" s="7"/>
      <c r="D229" s="7"/>
      <c r="E229" s="7"/>
      <c r="F229" s="7"/>
      <c r="G229" s="7"/>
      <c r="H229" s="8"/>
      <c r="I229" s="8"/>
      <c r="J229" s="8"/>
      <c r="K229" s="8"/>
      <c r="L229" s="7"/>
      <c r="M229" s="7" t="s">
        <v>1413</v>
      </c>
      <c r="N229" s="7" t="s">
        <v>1414</v>
      </c>
      <c r="O229" s="7" t="s">
        <v>134</v>
      </c>
      <c r="P229" s="7" t="s">
        <v>663</v>
      </c>
      <c r="Q229" s="20" t="s">
        <v>497</v>
      </c>
      <c r="R229" s="7"/>
      <c r="S229" s="8">
        <v>0</v>
      </c>
      <c r="T229" s="8">
        <v>0</v>
      </c>
      <c r="U229" s="8"/>
      <c r="V229" s="7"/>
      <c r="W229" s="7"/>
      <c r="X229" s="7"/>
      <c r="Y229" s="7"/>
      <c r="Z229" s="8"/>
      <c r="AA229" s="8"/>
    </row>
    <row r="230" spans="1:27">
      <c r="A230" s="6"/>
      <c r="B230" s="7"/>
      <c r="C230" s="7"/>
      <c r="D230" s="7"/>
      <c r="E230" s="7"/>
      <c r="F230" s="7"/>
      <c r="G230" s="7"/>
      <c r="H230" s="8"/>
      <c r="I230" s="8"/>
      <c r="J230" s="8"/>
      <c r="K230" s="8"/>
      <c r="L230" s="7"/>
      <c r="M230" s="7" t="s">
        <v>1415</v>
      </c>
      <c r="N230" s="7" t="s">
        <v>1416</v>
      </c>
      <c r="O230" s="7" t="s">
        <v>134</v>
      </c>
      <c r="P230" s="7" t="s">
        <v>613</v>
      </c>
      <c r="Q230" s="7" t="s">
        <v>314</v>
      </c>
      <c r="R230" s="7"/>
      <c r="S230" s="8">
        <v>0</v>
      </c>
      <c r="T230" s="8">
        <v>0</v>
      </c>
      <c r="U230" s="8"/>
      <c r="V230" s="7"/>
      <c r="W230" s="7"/>
      <c r="X230" s="7"/>
      <c r="Y230" s="7"/>
      <c r="Z230" s="8"/>
      <c r="AA230" s="8"/>
    </row>
    <row r="231" spans="1:27">
      <c r="A231" s="6"/>
      <c r="B231" s="7"/>
      <c r="C231" s="7"/>
      <c r="D231" s="7"/>
      <c r="E231" s="7"/>
      <c r="F231" s="7"/>
      <c r="G231" s="7"/>
      <c r="H231" s="8"/>
      <c r="I231" s="8"/>
      <c r="J231" s="8"/>
      <c r="K231" s="8"/>
      <c r="L231" s="7"/>
      <c r="M231" s="7" t="s">
        <v>1417</v>
      </c>
      <c r="N231" s="7" t="s">
        <v>1418</v>
      </c>
      <c r="O231" s="7" t="s">
        <v>134</v>
      </c>
      <c r="P231" s="7" t="s">
        <v>613</v>
      </c>
      <c r="Q231" s="7" t="s">
        <v>314</v>
      </c>
      <c r="R231" s="7"/>
      <c r="S231" s="8">
        <v>0</v>
      </c>
      <c r="T231" s="8">
        <v>0</v>
      </c>
      <c r="U231" s="8"/>
      <c r="V231" s="7"/>
      <c r="W231" s="7"/>
      <c r="X231" s="7"/>
      <c r="Y231" s="7"/>
      <c r="Z231" s="8"/>
      <c r="AA231" s="8"/>
    </row>
    <row r="232" spans="1:27">
      <c r="A232" s="6"/>
      <c r="B232" s="7"/>
      <c r="C232" s="7"/>
      <c r="D232" s="7"/>
      <c r="E232" s="7"/>
      <c r="F232" s="7"/>
      <c r="G232" s="7"/>
      <c r="H232" s="8"/>
      <c r="I232" s="8"/>
      <c r="J232" s="8"/>
      <c r="K232" s="8"/>
      <c r="L232" s="7"/>
      <c r="M232" s="7" t="s">
        <v>1419</v>
      </c>
      <c r="N232" s="7" t="s">
        <v>1420</v>
      </c>
      <c r="O232" s="7" t="s">
        <v>134</v>
      </c>
      <c r="P232" s="7" t="s">
        <v>613</v>
      </c>
      <c r="Q232" s="7" t="s">
        <v>314</v>
      </c>
      <c r="R232" s="7"/>
      <c r="S232" s="8">
        <v>0</v>
      </c>
      <c r="T232" s="8">
        <v>0</v>
      </c>
      <c r="U232" s="8"/>
      <c r="V232" s="7"/>
      <c r="W232" s="7"/>
      <c r="X232" s="7"/>
      <c r="Y232" s="7"/>
      <c r="Z232" s="8"/>
      <c r="AA232" s="8"/>
    </row>
    <row r="233" spans="1:27">
      <c r="A233" s="6"/>
      <c r="B233" s="7"/>
      <c r="C233" s="7"/>
      <c r="D233" s="7"/>
      <c r="E233" s="7"/>
      <c r="F233" s="7"/>
      <c r="G233" s="7"/>
      <c r="H233" s="8"/>
      <c r="I233" s="8"/>
      <c r="J233" s="8"/>
      <c r="K233" s="8"/>
      <c r="L233" s="7"/>
      <c r="M233" s="7" t="s">
        <v>1421</v>
      </c>
      <c r="N233" s="7" t="s">
        <v>1422</v>
      </c>
      <c r="O233" s="7" t="s">
        <v>134</v>
      </c>
      <c r="P233" s="7" t="s">
        <v>613</v>
      </c>
      <c r="Q233" s="7" t="s">
        <v>314</v>
      </c>
      <c r="R233" s="7"/>
      <c r="S233" s="8">
        <v>0</v>
      </c>
      <c r="T233" s="8">
        <v>0</v>
      </c>
      <c r="U233" s="8"/>
      <c r="V233" s="7"/>
      <c r="W233" s="7"/>
      <c r="X233" s="7"/>
      <c r="Y233" s="7"/>
      <c r="Z233" s="8"/>
      <c r="AA233" s="8"/>
    </row>
    <row r="234" spans="1:27">
      <c r="A234" s="6"/>
      <c r="B234" s="7"/>
      <c r="C234" s="7"/>
      <c r="D234" s="7"/>
      <c r="E234" s="7"/>
      <c r="F234" s="7"/>
      <c r="G234" s="7"/>
      <c r="H234" s="8"/>
      <c r="I234" s="8"/>
      <c r="J234" s="8"/>
      <c r="K234" s="8"/>
      <c r="L234" s="7"/>
      <c r="M234" s="7" t="s">
        <v>1423</v>
      </c>
      <c r="N234" s="7" t="s">
        <v>1424</v>
      </c>
      <c r="O234" s="7" t="s">
        <v>134</v>
      </c>
      <c r="P234" s="7" t="s">
        <v>665</v>
      </c>
      <c r="Q234" s="7" t="s">
        <v>465</v>
      </c>
      <c r="R234" s="7"/>
      <c r="S234" s="8">
        <v>0</v>
      </c>
      <c r="T234" s="8">
        <v>0</v>
      </c>
      <c r="U234" s="8"/>
      <c r="V234" s="7"/>
      <c r="W234" s="7"/>
      <c r="X234" s="7"/>
      <c r="Y234" s="7"/>
      <c r="Z234" s="8"/>
      <c r="AA234" s="8"/>
    </row>
    <row r="235" spans="1:27">
      <c r="A235" s="6"/>
      <c r="B235" s="7"/>
      <c r="C235" s="7"/>
      <c r="D235" s="7"/>
      <c r="E235" s="7"/>
      <c r="F235" s="7"/>
      <c r="G235" s="7"/>
      <c r="H235" s="8"/>
      <c r="I235" s="8"/>
      <c r="J235" s="8"/>
      <c r="K235" s="8"/>
      <c r="L235" s="7"/>
      <c r="M235" s="7" t="s">
        <v>1425</v>
      </c>
      <c r="N235" s="7" t="s">
        <v>1426</v>
      </c>
      <c r="O235" s="7" t="s">
        <v>134</v>
      </c>
      <c r="P235" s="7" t="s">
        <v>665</v>
      </c>
      <c r="Q235" s="7" t="s">
        <v>465</v>
      </c>
      <c r="R235" s="7"/>
      <c r="S235" s="8">
        <v>0</v>
      </c>
      <c r="T235" s="8">
        <v>0</v>
      </c>
      <c r="U235" s="8"/>
      <c r="V235" s="7"/>
      <c r="W235" s="7"/>
      <c r="X235" s="7"/>
      <c r="Y235" s="7"/>
      <c r="Z235" s="8"/>
      <c r="AA235" s="8"/>
    </row>
    <row r="236" spans="1:27">
      <c r="A236" s="6"/>
      <c r="B236" s="7"/>
      <c r="C236" s="7"/>
      <c r="D236" s="7"/>
      <c r="E236" s="7"/>
      <c r="F236" s="7"/>
      <c r="G236" s="7"/>
      <c r="H236" s="8"/>
      <c r="I236" s="8"/>
      <c r="J236" s="8"/>
      <c r="K236" s="8"/>
      <c r="L236" s="7"/>
      <c r="M236" s="7" t="s">
        <v>1427</v>
      </c>
      <c r="N236" s="7" t="s">
        <v>1428</v>
      </c>
      <c r="O236" s="7" t="s">
        <v>134</v>
      </c>
      <c r="P236" s="7" t="s">
        <v>665</v>
      </c>
      <c r="Q236" s="7" t="s">
        <v>465</v>
      </c>
      <c r="R236" s="7"/>
      <c r="S236" s="8">
        <v>0</v>
      </c>
      <c r="T236" s="8">
        <v>0</v>
      </c>
      <c r="U236" s="8"/>
      <c r="V236" s="7"/>
      <c r="W236" s="7"/>
      <c r="X236" s="7"/>
      <c r="Y236" s="7"/>
      <c r="Z236" s="8"/>
      <c r="AA236" s="8"/>
    </row>
    <row r="237" spans="1:27">
      <c r="A237" s="6"/>
      <c r="B237" s="7"/>
      <c r="C237" s="7"/>
      <c r="D237" s="7"/>
      <c r="E237" s="7"/>
      <c r="F237" s="7"/>
      <c r="G237" s="7"/>
      <c r="H237" s="8"/>
      <c r="I237" s="8"/>
      <c r="J237" s="8"/>
      <c r="K237" s="8"/>
      <c r="L237" s="7"/>
      <c r="M237" s="7" t="s">
        <v>1429</v>
      </c>
      <c r="N237" s="7" t="s">
        <v>1430</v>
      </c>
      <c r="O237" s="7" t="s">
        <v>134</v>
      </c>
      <c r="P237" s="7" t="s">
        <v>663</v>
      </c>
      <c r="Q237" s="7" t="s">
        <v>497</v>
      </c>
      <c r="R237" s="7"/>
      <c r="S237" s="8">
        <v>0</v>
      </c>
      <c r="T237" s="8">
        <v>0</v>
      </c>
      <c r="U237" s="8"/>
      <c r="V237" s="7"/>
      <c r="W237" s="7"/>
      <c r="X237" s="7"/>
      <c r="Y237" s="7"/>
      <c r="Z237" s="8"/>
      <c r="AA237" s="8"/>
    </row>
    <row r="238" spans="1:27">
      <c r="A238" s="6"/>
      <c r="B238" s="7"/>
      <c r="C238" s="7"/>
      <c r="D238" s="7"/>
      <c r="E238" s="7"/>
      <c r="F238" s="7"/>
      <c r="G238" s="7"/>
      <c r="H238" s="8"/>
      <c r="I238" s="8"/>
      <c r="J238" s="8"/>
      <c r="K238" s="8"/>
      <c r="L238" s="7"/>
      <c r="M238" s="7" t="s">
        <v>1431</v>
      </c>
      <c r="N238" s="7" t="s">
        <v>1432</v>
      </c>
      <c r="O238" s="7" t="s">
        <v>134</v>
      </c>
      <c r="P238" s="7" t="s">
        <v>665</v>
      </c>
      <c r="Q238" s="7" t="s">
        <v>465</v>
      </c>
      <c r="R238" s="7"/>
      <c r="S238" s="8">
        <v>0</v>
      </c>
      <c r="T238" s="8">
        <v>0</v>
      </c>
      <c r="U238" s="8"/>
      <c r="V238" s="7"/>
      <c r="W238" s="7"/>
      <c r="X238" s="7"/>
      <c r="Y238" s="7"/>
      <c r="Z238" s="8"/>
      <c r="AA238" s="8"/>
    </row>
    <row r="239" spans="1:27">
      <c r="A239" s="6"/>
      <c r="B239" s="7"/>
      <c r="C239" s="7"/>
      <c r="D239" s="7"/>
      <c r="E239" s="7"/>
      <c r="F239" s="7"/>
      <c r="G239" s="7"/>
      <c r="H239" s="8"/>
      <c r="I239" s="8"/>
      <c r="J239" s="8"/>
      <c r="K239" s="8"/>
      <c r="L239" s="7"/>
      <c r="M239" s="7" t="s">
        <v>1433</v>
      </c>
      <c r="N239" s="7" t="s">
        <v>1434</v>
      </c>
      <c r="O239" s="7" t="s">
        <v>134</v>
      </c>
      <c r="P239" s="7" t="s">
        <v>665</v>
      </c>
      <c r="Q239" s="7" t="s">
        <v>465</v>
      </c>
      <c r="R239" s="7"/>
      <c r="S239" s="8">
        <v>0</v>
      </c>
      <c r="T239" s="8">
        <v>0</v>
      </c>
      <c r="U239" s="8"/>
      <c r="V239" s="7"/>
      <c r="W239" s="7"/>
      <c r="X239" s="7"/>
      <c r="Y239" s="7"/>
      <c r="Z239" s="8"/>
      <c r="AA239" s="8"/>
    </row>
    <row r="240" spans="1:27">
      <c r="A240" s="6"/>
      <c r="B240" s="7"/>
      <c r="C240" s="7"/>
      <c r="D240" s="7"/>
      <c r="E240" s="7"/>
      <c r="F240" s="7"/>
      <c r="G240" s="7"/>
      <c r="H240" s="8"/>
      <c r="I240" s="8"/>
      <c r="J240" s="8"/>
      <c r="K240" s="8"/>
      <c r="L240" s="7"/>
      <c r="M240" s="7" t="s">
        <v>1435</v>
      </c>
      <c r="N240" s="7" t="s">
        <v>1436</v>
      </c>
      <c r="O240" s="7" t="s">
        <v>134</v>
      </c>
      <c r="P240" s="7" t="s">
        <v>665</v>
      </c>
      <c r="Q240" s="7" t="s">
        <v>465</v>
      </c>
      <c r="R240" s="7"/>
      <c r="S240" s="8">
        <v>0</v>
      </c>
      <c r="T240" s="8">
        <v>0</v>
      </c>
      <c r="U240" s="8"/>
      <c r="V240" s="7"/>
      <c r="W240" s="7"/>
      <c r="X240" s="7"/>
      <c r="Y240" s="7"/>
      <c r="Z240" s="8"/>
      <c r="AA240" s="8"/>
    </row>
    <row r="241" spans="1:27">
      <c r="A241" s="6"/>
      <c r="B241" s="7"/>
      <c r="C241" s="7"/>
      <c r="D241" s="7"/>
      <c r="E241" s="7"/>
      <c r="F241" s="7"/>
      <c r="G241" s="7"/>
      <c r="H241" s="8"/>
      <c r="I241" s="8"/>
      <c r="J241" s="8"/>
      <c r="K241" s="8"/>
      <c r="L241" s="7"/>
      <c r="M241" s="7" t="s">
        <v>1437</v>
      </c>
      <c r="N241" s="7" t="s">
        <v>1438</v>
      </c>
      <c r="O241" s="7" t="s">
        <v>134</v>
      </c>
      <c r="P241" s="7" t="s">
        <v>665</v>
      </c>
      <c r="Q241" s="7" t="s">
        <v>465</v>
      </c>
      <c r="R241" s="7"/>
      <c r="S241" s="8">
        <v>0</v>
      </c>
      <c r="T241" s="8">
        <v>0</v>
      </c>
      <c r="U241" s="8"/>
      <c r="V241" s="7"/>
      <c r="W241" s="7"/>
      <c r="X241" s="7"/>
      <c r="Y241" s="7"/>
      <c r="Z241" s="8"/>
      <c r="AA241" s="8"/>
    </row>
    <row r="242" spans="1:27">
      <c r="A242" s="6"/>
      <c r="B242" s="7"/>
      <c r="C242" s="7"/>
      <c r="D242" s="7"/>
      <c r="E242" s="7"/>
      <c r="F242" s="7"/>
      <c r="G242" s="7"/>
      <c r="H242" s="8"/>
      <c r="I242" s="8"/>
      <c r="J242" s="8"/>
      <c r="K242" s="8"/>
      <c r="L242" s="7"/>
      <c r="M242" s="7" t="s">
        <v>1439</v>
      </c>
      <c r="N242" s="7" t="s">
        <v>1440</v>
      </c>
      <c r="O242" s="7" t="s">
        <v>134</v>
      </c>
      <c r="P242" s="7" t="s">
        <v>665</v>
      </c>
      <c r="Q242" s="7" t="s">
        <v>497</v>
      </c>
      <c r="R242" s="7"/>
      <c r="S242" s="8">
        <v>0</v>
      </c>
      <c r="T242" s="8">
        <v>0</v>
      </c>
      <c r="U242" s="8"/>
      <c r="V242" s="7"/>
      <c r="W242" s="7"/>
      <c r="X242" s="7"/>
      <c r="Y242" s="7"/>
      <c r="Z242" s="8"/>
      <c r="AA242" s="8"/>
    </row>
    <row r="243" spans="1:27">
      <c r="A243" s="6"/>
      <c r="B243" s="7"/>
      <c r="C243" s="7"/>
      <c r="D243" s="7"/>
      <c r="E243" s="7"/>
      <c r="F243" s="7"/>
      <c r="G243" s="7"/>
      <c r="H243" s="8"/>
      <c r="I243" s="8"/>
      <c r="J243" s="8"/>
      <c r="K243" s="8"/>
      <c r="L243" s="7"/>
      <c r="M243" s="7" t="s">
        <v>1441</v>
      </c>
      <c r="N243" s="7" t="s">
        <v>1442</v>
      </c>
      <c r="O243" s="7" t="s">
        <v>134</v>
      </c>
      <c r="P243" s="7" t="s">
        <v>583</v>
      </c>
      <c r="Q243" s="7" t="s">
        <v>465</v>
      </c>
      <c r="R243" s="7"/>
      <c r="S243" s="8">
        <v>0</v>
      </c>
      <c r="T243" s="8">
        <v>0</v>
      </c>
      <c r="U243" s="8"/>
      <c r="V243" s="7"/>
      <c r="W243" s="7"/>
      <c r="X243" s="7"/>
      <c r="Y243" s="7"/>
      <c r="Z243" s="8"/>
      <c r="AA243" s="8"/>
    </row>
    <row r="244" spans="1:27">
      <c r="A244" s="6"/>
      <c r="B244" s="7"/>
      <c r="C244" s="7"/>
      <c r="D244" s="7"/>
      <c r="E244" s="7"/>
      <c r="F244" s="7"/>
      <c r="G244" s="7"/>
      <c r="H244" s="8"/>
      <c r="I244" s="8"/>
      <c r="J244" s="8"/>
      <c r="K244" s="8"/>
      <c r="L244" s="7"/>
      <c r="M244" s="7" t="s">
        <v>1443</v>
      </c>
      <c r="N244" s="7" t="s">
        <v>1444</v>
      </c>
      <c r="O244" s="7" t="s">
        <v>134</v>
      </c>
      <c r="P244" s="7" t="s">
        <v>651</v>
      </c>
      <c r="Q244" s="7" t="s">
        <v>465</v>
      </c>
      <c r="R244" s="7"/>
      <c r="S244" s="8">
        <v>0</v>
      </c>
      <c r="T244" s="8">
        <v>0</v>
      </c>
      <c r="U244" s="8"/>
      <c r="V244" s="7"/>
      <c r="W244" s="7"/>
      <c r="X244" s="7"/>
      <c r="Y244" s="7"/>
      <c r="Z244" s="8"/>
      <c r="AA244" s="8"/>
    </row>
    <row r="245" spans="1:27">
      <c r="A245" s="6"/>
      <c r="B245" s="7"/>
      <c r="C245" s="7"/>
      <c r="D245" s="7"/>
      <c r="E245" s="7"/>
      <c r="F245" s="7"/>
      <c r="G245" s="7"/>
      <c r="H245" s="8"/>
      <c r="I245" s="8"/>
      <c r="J245" s="8"/>
      <c r="K245" s="8"/>
      <c r="L245" s="7"/>
      <c r="M245" s="7" t="s">
        <v>1445</v>
      </c>
      <c r="N245" s="7" t="s">
        <v>1446</v>
      </c>
      <c r="O245" s="7" t="s">
        <v>134</v>
      </c>
      <c r="P245" s="7" t="s">
        <v>651</v>
      </c>
      <c r="Q245" s="7" t="s">
        <v>465</v>
      </c>
      <c r="R245" s="7"/>
      <c r="S245" s="8">
        <v>0</v>
      </c>
      <c r="T245" s="8">
        <v>0</v>
      </c>
      <c r="U245" s="8"/>
      <c r="V245" s="7"/>
      <c r="W245" s="7"/>
      <c r="X245" s="7"/>
      <c r="Y245" s="7"/>
      <c r="Z245" s="8"/>
      <c r="AA245" s="8"/>
    </row>
    <row r="246" spans="1:27">
      <c r="A246" s="6"/>
      <c r="B246" s="7"/>
      <c r="C246" s="7"/>
      <c r="D246" s="7"/>
      <c r="E246" s="7"/>
      <c r="F246" s="7"/>
      <c r="G246" s="7"/>
      <c r="H246" s="8"/>
      <c r="I246" s="8"/>
      <c r="J246" s="8"/>
      <c r="K246" s="8"/>
      <c r="L246" s="7"/>
      <c r="M246" s="7" t="s">
        <v>1447</v>
      </c>
      <c r="N246" s="7" t="s">
        <v>1448</v>
      </c>
      <c r="O246" s="7" t="s">
        <v>134</v>
      </c>
      <c r="P246" s="7" t="s">
        <v>651</v>
      </c>
      <c r="Q246" s="7" t="s">
        <v>465</v>
      </c>
      <c r="R246" s="7"/>
      <c r="S246" s="8">
        <v>0</v>
      </c>
      <c r="T246" s="8">
        <v>0</v>
      </c>
      <c r="U246" s="8"/>
      <c r="V246" s="7"/>
      <c r="W246" s="7"/>
      <c r="X246" s="7"/>
      <c r="Y246" s="7"/>
      <c r="Z246" s="8"/>
      <c r="AA246" s="8"/>
    </row>
    <row r="247" spans="1:27">
      <c r="A247" s="6"/>
      <c r="B247" s="7"/>
      <c r="C247" s="7"/>
      <c r="D247" s="7"/>
      <c r="E247" s="7"/>
      <c r="F247" s="7"/>
      <c r="G247" s="7"/>
      <c r="H247" s="8"/>
      <c r="I247" s="8"/>
      <c r="J247" s="8"/>
      <c r="K247" s="8"/>
      <c r="L247" s="7"/>
      <c r="M247" s="7" t="s">
        <v>1449</v>
      </c>
      <c r="N247" s="7" t="s">
        <v>1450</v>
      </c>
      <c r="O247" s="7" t="s">
        <v>134</v>
      </c>
      <c r="P247" s="7" t="s">
        <v>620</v>
      </c>
      <c r="Q247" s="7" t="s">
        <v>465</v>
      </c>
      <c r="R247" s="7"/>
      <c r="S247" s="8">
        <v>0</v>
      </c>
      <c r="T247" s="8">
        <v>0</v>
      </c>
      <c r="U247" s="8"/>
      <c r="V247" s="7"/>
      <c r="W247" s="7"/>
      <c r="X247" s="7"/>
      <c r="Y247" s="7"/>
      <c r="Z247" s="8"/>
      <c r="AA247" s="8"/>
    </row>
    <row r="248" spans="1:27">
      <c r="A248" s="6"/>
      <c r="B248" s="7"/>
      <c r="C248" s="7"/>
      <c r="D248" s="7"/>
      <c r="E248" s="7"/>
      <c r="F248" s="7"/>
      <c r="G248" s="7"/>
      <c r="H248" s="8"/>
      <c r="I248" s="8"/>
      <c r="J248" s="8"/>
      <c r="K248" s="8"/>
      <c r="L248" s="7"/>
      <c r="M248" s="7" t="s">
        <v>1451</v>
      </c>
      <c r="N248" s="7" t="s">
        <v>1452</v>
      </c>
      <c r="O248" s="7" t="s">
        <v>134</v>
      </c>
      <c r="P248" s="7" t="s">
        <v>651</v>
      </c>
      <c r="Q248" s="7" t="s">
        <v>465</v>
      </c>
      <c r="R248" s="7"/>
      <c r="S248" s="8">
        <v>0</v>
      </c>
      <c r="T248" s="8">
        <v>0</v>
      </c>
      <c r="U248" s="8"/>
      <c r="V248" s="7"/>
      <c r="W248" s="7"/>
      <c r="X248" s="7"/>
      <c r="Y248" s="7"/>
      <c r="Z248" s="8"/>
      <c r="AA248" s="8"/>
    </row>
    <row r="249" spans="1:27">
      <c r="A249" s="6"/>
      <c r="B249" s="7"/>
      <c r="C249" s="7"/>
      <c r="D249" s="7"/>
      <c r="E249" s="7"/>
      <c r="F249" s="7"/>
      <c r="G249" s="7"/>
      <c r="H249" s="8"/>
      <c r="I249" s="8"/>
      <c r="J249" s="8"/>
      <c r="K249" s="8"/>
      <c r="L249" s="7"/>
      <c r="M249" s="7" t="s">
        <v>1453</v>
      </c>
      <c r="N249" s="7" t="s">
        <v>1454</v>
      </c>
      <c r="O249" s="7" t="s">
        <v>134</v>
      </c>
      <c r="P249" s="7" t="s">
        <v>671</v>
      </c>
      <c r="Q249" s="7" t="s">
        <v>465</v>
      </c>
      <c r="R249" s="7"/>
      <c r="S249" s="8">
        <v>0</v>
      </c>
      <c r="T249" s="8">
        <v>0</v>
      </c>
      <c r="U249" s="8"/>
      <c r="V249" s="7"/>
      <c r="W249" s="7"/>
      <c r="X249" s="7"/>
      <c r="Y249" s="7"/>
      <c r="Z249" s="8"/>
      <c r="AA249" s="8"/>
    </row>
    <row r="250" spans="1:27">
      <c r="A250" s="6"/>
      <c r="B250" s="7"/>
      <c r="C250" s="7"/>
      <c r="D250" s="7"/>
      <c r="E250" s="7"/>
      <c r="F250" s="7"/>
      <c r="G250" s="7"/>
      <c r="H250" s="8"/>
      <c r="I250" s="8"/>
      <c r="J250" s="8"/>
      <c r="K250" s="8"/>
      <c r="L250" s="7"/>
      <c r="M250" s="7" t="s">
        <v>1455</v>
      </c>
      <c r="N250" s="7" t="s">
        <v>1456</v>
      </c>
      <c r="O250" s="7" t="s">
        <v>134</v>
      </c>
      <c r="P250" s="7" t="s">
        <v>671</v>
      </c>
      <c r="Q250" s="7" t="s">
        <v>465</v>
      </c>
      <c r="R250" s="7"/>
      <c r="S250" s="8">
        <v>0</v>
      </c>
      <c r="T250" s="8">
        <v>0</v>
      </c>
      <c r="U250" s="8"/>
      <c r="V250" s="7"/>
      <c r="W250" s="7"/>
      <c r="X250" s="7"/>
      <c r="Y250" s="7"/>
      <c r="Z250" s="8"/>
      <c r="AA250" s="8"/>
    </row>
    <row r="251" spans="1:27">
      <c r="A251" s="6"/>
      <c r="B251" s="7"/>
      <c r="C251" s="7"/>
      <c r="D251" s="7"/>
      <c r="E251" s="7"/>
      <c r="F251" s="7"/>
      <c r="G251" s="7"/>
      <c r="H251" s="8"/>
      <c r="I251" s="8"/>
      <c r="J251" s="8"/>
      <c r="K251" s="8"/>
      <c r="L251" s="7"/>
      <c r="M251" s="7" t="s">
        <v>1457</v>
      </c>
      <c r="N251" s="7" t="s">
        <v>1458</v>
      </c>
      <c r="O251" s="7" t="s">
        <v>134</v>
      </c>
      <c r="P251" s="7" t="s">
        <v>589</v>
      </c>
      <c r="Q251" s="7" t="s">
        <v>465</v>
      </c>
      <c r="R251" s="7"/>
      <c r="S251" s="8">
        <v>0</v>
      </c>
      <c r="T251" s="8">
        <v>0</v>
      </c>
      <c r="U251" s="8"/>
      <c r="V251" s="7"/>
      <c r="W251" s="7"/>
      <c r="X251" s="7"/>
      <c r="Y251" s="7"/>
      <c r="Z251" s="8"/>
      <c r="AA251" s="8"/>
    </row>
    <row r="252" spans="1:27">
      <c r="A252" s="6"/>
      <c r="B252" s="7"/>
      <c r="C252" s="7"/>
      <c r="D252" s="7"/>
      <c r="E252" s="7"/>
      <c r="F252" s="7"/>
      <c r="G252" s="7"/>
      <c r="H252" s="8"/>
      <c r="I252" s="8"/>
      <c r="J252" s="8"/>
      <c r="K252" s="8"/>
      <c r="L252" s="7"/>
      <c r="M252" s="7" t="s">
        <v>1459</v>
      </c>
      <c r="N252" s="7" t="s">
        <v>1460</v>
      </c>
      <c r="O252" s="7" t="s">
        <v>134</v>
      </c>
      <c r="P252" s="7" t="s">
        <v>587</v>
      </c>
      <c r="Q252" s="7" t="s">
        <v>465</v>
      </c>
      <c r="R252" s="7"/>
      <c r="S252" s="8">
        <v>0</v>
      </c>
      <c r="T252" s="8">
        <v>0</v>
      </c>
      <c r="U252" s="8"/>
      <c r="V252" s="7"/>
      <c r="W252" s="7"/>
      <c r="X252" s="7"/>
      <c r="Y252" s="7"/>
      <c r="Z252" s="8"/>
      <c r="AA252" s="8"/>
    </row>
    <row r="253" spans="1:27">
      <c r="A253" s="6"/>
      <c r="B253" s="7"/>
      <c r="C253" s="7"/>
      <c r="D253" s="7"/>
      <c r="E253" s="7"/>
      <c r="F253" s="7"/>
      <c r="G253" s="7"/>
      <c r="H253" s="8"/>
      <c r="I253" s="8"/>
      <c r="J253" s="8"/>
      <c r="K253" s="8"/>
      <c r="L253" s="7"/>
      <c r="M253" s="7" t="s">
        <v>1461</v>
      </c>
      <c r="N253" s="7" t="s">
        <v>1462</v>
      </c>
      <c r="O253" s="7" t="s">
        <v>134</v>
      </c>
      <c r="P253" s="7" t="s">
        <v>671</v>
      </c>
      <c r="Q253" s="7" t="s">
        <v>465</v>
      </c>
      <c r="R253" s="7"/>
      <c r="S253" s="8">
        <v>0</v>
      </c>
      <c r="T253" s="8">
        <v>0</v>
      </c>
      <c r="U253" s="8"/>
      <c r="V253" s="7"/>
      <c r="W253" s="7"/>
      <c r="X253" s="7"/>
      <c r="Y253" s="7"/>
      <c r="Z253" s="8"/>
      <c r="AA253" s="8"/>
    </row>
    <row r="254" spans="1:27">
      <c r="A254" s="6"/>
      <c r="B254" s="7"/>
      <c r="C254" s="7"/>
      <c r="D254" s="7"/>
      <c r="E254" s="7"/>
      <c r="F254" s="7"/>
      <c r="G254" s="7"/>
      <c r="H254" s="8"/>
      <c r="I254" s="8"/>
      <c r="J254" s="8"/>
      <c r="K254" s="8"/>
      <c r="L254" s="7"/>
      <c r="M254" s="7" t="s">
        <v>1463</v>
      </c>
      <c r="N254" s="7" t="s">
        <v>1464</v>
      </c>
      <c r="O254" s="7" t="s">
        <v>134</v>
      </c>
      <c r="P254" s="7" t="s">
        <v>671</v>
      </c>
      <c r="Q254" s="7" t="s">
        <v>465</v>
      </c>
      <c r="R254" s="7"/>
      <c r="S254" s="8">
        <v>0</v>
      </c>
      <c r="T254" s="8">
        <v>0</v>
      </c>
      <c r="U254" s="8"/>
      <c r="V254" s="7"/>
      <c r="W254" s="7"/>
      <c r="X254" s="7"/>
      <c r="Y254" s="7"/>
      <c r="Z254" s="8"/>
      <c r="AA254" s="8"/>
    </row>
    <row r="255" spans="1:27">
      <c r="A255" s="6"/>
      <c r="B255" s="7"/>
      <c r="C255" s="7"/>
      <c r="D255" s="7"/>
      <c r="E255" s="7"/>
      <c r="F255" s="7"/>
      <c r="G255" s="7"/>
      <c r="H255" s="8"/>
      <c r="I255" s="8"/>
      <c r="J255" s="8"/>
      <c r="K255" s="8"/>
      <c r="L255" s="7"/>
      <c r="M255" s="7" t="s">
        <v>1465</v>
      </c>
      <c r="N255" s="7" t="s">
        <v>1466</v>
      </c>
      <c r="O255" s="7" t="s">
        <v>134</v>
      </c>
      <c r="P255" s="7" t="s">
        <v>588</v>
      </c>
      <c r="Q255" s="7" t="s">
        <v>401</v>
      </c>
      <c r="R255" s="7"/>
      <c r="S255" s="8">
        <v>0</v>
      </c>
      <c r="T255" s="8">
        <v>0</v>
      </c>
      <c r="U255" s="8"/>
      <c r="V255" s="7"/>
      <c r="W255" s="7"/>
      <c r="X255" s="7"/>
      <c r="Y255" s="7"/>
      <c r="Z255" s="8"/>
      <c r="AA255" s="8"/>
    </row>
    <row r="256" spans="1:27">
      <c r="A256" s="6"/>
      <c r="B256" s="7"/>
      <c r="C256" s="7"/>
      <c r="D256" s="7"/>
      <c r="E256" s="7"/>
      <c r="F256" s="7"/>
      <c r="G256" s="7"/>
      <c r="H256" s="8"/>
      <c r="I256" s="8"/>
      <c r="J256" s="8"/>
      <c r="K256" s="8"/>
      <c r="L256" s="7"/>
      <c r="M256" s="7" t="s">
        <v>1467</v>
      </c>
      <c r="N256" s="7" t="s">
        <v>1468</v>
      </c>
      <c r="O256" s="7" t="s">
        <v>134</v>
      </c>
      <c r="P256" s="7" t="s">
        <v>587</v>
      </c>
      <c r="Q256" s="7" t="s">
        <v>398</v>
      </c>
      <c r="R256" s="7"/>
      <c r="S256" s="8">
        <v>0</v>
      </c>
      <c r="T256" s="8">
        <v>0</v>
      </c>
      <c r="U256" s="8"/>
      <c r="V256" s="7"/>
      <c r="W256" s="7"/>
      <c r="X256" s="7"/>
      <c r="Y256" s="7"/>
      <c r="Z256" s="8"/>
      <c r="AA256" s="8"/>
    </row>
    <row r="257" spans="1:27">
      <c r="A257" s="6"/>
      <c r="B257" s="7"/>
      <c r="C257" s="7"/>
      <c r="D257" s="7"/>
      <c r="E257" s="7"/>
      <c r="F257" s="7"/>
      <c r="G257" s="7"/>
      <c r="H257" s="8"/>
      <c r="I257" s="8"/>
      <c r="J257" s="8"/>
      <c r="K257" s="8"/>
      <c r="L257" s="7"/>
      <c r="M257" s="7" t="s">
        <v>1469</v>
      </c>
      <c r="N257" s="7" t="s">
        <v>1470</v>
      </c>
      <c r="O257" s="7" t="s">
        <v>134</v>
      </c>
      <c r="P257" s="7" t="s">
        <v>587</v>
      </c>
      <c r="Q257" s="7" t="s">
        <v>398</v>
      </c>
      <c r="R257" s="7"/>
      <c r="S257" s="8">
        <v>0</v>
      </c>
      <c r="T257" s="8">
        <v>0</v>
      </c>
      <c r="U257" s="8"/>
      <c r="V257" s="7"/>
      <c r="W257" s="7"/>
      <c r="X257" s="7"/>
      <c r="Y257" s="7"/>
      <c r="Z257" s="8"/>
      <c r="AA257" s="8"/>
    </row>
    <row r="258" spans="1:27">
      <c r="A258" s="6"/>
      <c r="B258" s="7"/>
      <c r="C258" s="7"/>
      <c r="D258" s="7"/>
      <c r="E258" s="7"/>
      <c r="F258" s="7"/>
      <c r="G258" s="7"/>
      <c r="H258" s="8"/>
      <c r="I258" s="8"/>
      <c r="J258" s="8"/>
      <c r="K258" s="8"/>
      <c r="L258" s="7"/>
      <c r="M258" s="7" t="s">
        <v>1471</v>
      </c>
      <c r="N258" s="7" t="s">
        <v>1472</v>
      </c>
      <c r="O258" s="7" t="s">
        <v>134</v>
      </c>
      <c r="P258" s="7" t="s">
        <v>637</v>
      </c>
      <c r="Q258" s="7" t="s">
        <v>316</v>
      </c>
      <c r="R258" s="7"/>
      <c r="S258" s="8">
        <v>0</v>
      </c>
      <c r="T258" s="8">
        <v>0</v>
      </c>
      <c r="U258" s="8"/>
      <c r="V258" s="7"/>
      <c r="W258" s="7"/>
      <c r="X258" s="7"/>
      <c r="Y258" s="7"/>
      <c r="Z258" s="8"/>
      <c r="AA258" s="8"/>
    </row>
    <row r="259" spans="1:27">
      <c r="A259" s="6"/>
      <c r="B259" s="7"/>
      <c r="C259" s="7"/>
      <c r="D259" s="7"/>
      <c r="E259" s="7"/>
      <c r="F259" s="7"/>
      <c r="G259" s="7"/>
      <c r="H259" s="8"/>
      <c r="I259" s="8"/>
      <c r="J259" s="8"/>
      <c r="K259" s="8"/>
      <c r="L259" s="7"/>
      <c r="M259" s="7" t="s">
        <v>1473</v>
      </c>
      <c r="N259" s="7" t="s">
        <v>1474</v>
      </c>
      <c r="O259" s="7" t="s">
        <v>134</v>
      </c>
      <c r="P259" s="7" t="s">
        <v>649</v>
      </c>
      <c r="Q259" s="7" t="s">
        <v>332</v>
      </c>
      <c r="R259" s="7"/>
      <c r="S259" s="8">
        <v>0</v>
      </c>
      <c r="T259" s="8">
        <v>0</v>
      </c>
      <c r="U259" s="8"/>
      <c r="V259" s="7"/>
      <c r="W259" s="7"/>
      <c r="X259" s="7"/>
      <c r="Y259" s="7"/>
      <c r="Z259" s="8"/>
      <c r="AA259" s="8"/>
    </row>
    <row r="260" spans="1:27">
      <c r="A260" s="6"/>
      <c r="B260" s="7"/>
      <c r="C260" s="7"/>
      <c r="D260" s="7"/>
      <c r="E260" s="7"/>
      <c r="F260" s="7"/>
      <c r="G260" s="7"/>
      <c r="H260" s="8"/>
      <c r="I260" s="8"/>
      <c r="J260" s="8"/>
      <c r="K260" s="8"/>
      <c r="L260" s="7"/>
      <c r="M260" s="7" t="s">
        <v>1475</v>
      </c>
      <c r="N260" s="7" t="s">
        <v>1476</v>
      </c>
      <c r="O260" s="7" t="s">
        <v>134</v>
      </c>
      <c r="P260" s="7" t="s">
        <v>650</v>
      </c>
      <c r="Q260" s="7" t="s">
        <v>334</v>
      </c>
      <c r="R260" s="7"/>
      <c r="S260" s="8">
        <v>0</v>
      </c>
      <c r="T260" s="8">
        <v>0</v>
      </c>
      <c r="U260" s="8"/>
      <c r="V260" s="7"/>
      <c r="W260" s="7"/>
      <c r="X260" s="7"/>
      <c r="Y260" s="7"/>
      <c r="Z260" s="8"/>
      <c r="AA260" s="8"/>
    </row>
    <row r="261" spans="1:27">
      <c r="A261" s="6"/>
      <c r="B261" s="7"/>
      <c r="C261" s="7"/>
      <c r="D261" s="7"/>
      <c r="E261" s="7"/>
      <c r="F261" s="7"/>
      <c r="G261" s="7"/>
      <c r="H261" s="8"/>
      <c r="I261" s="8"/>
      <c r="J261" s="8"/>
      <c r="K261" s="8"/>
      <c r="L261" s="7"/>
      <c r="M261" s="7" t="s">
        <v>1477</v>
      </c>
      <c r="N261" s="7" t="s">
        <v>1478</v>
      </c>
      <c r="O261" s="7" t="s">
        <v>134</v>
      </c>
      <c r="P261" s="7" t="s">
        <v>633</v>
      </c>
      <c r="Q261" s="7" t="s">
        <v>311</v>
      </c>
      <c r="R261" s="7"/>
      <c r="S261" s="8">
        <v>0</v>
      </c>
      <c r="T261" s="8">
        <v>0</v>
      </c>
      <c r="U261" s="8"/>
      <c r="V261" s="7"/>
      <c r="W261" s="7"/>
      <c r="X261" s="7"/>
      <c r="Y261" s="7"/>
      <c r="Z261" s="8"/>
      <c r="AA261" s="8"/>
    </row>
    <row r="262" spans="1:27">
      <c r="A262" s="6"/>
      <c r="B262" s="7"/>
      <c r="C262" s="7"/>
      <c r="D262" s="7"/>
      <c r="E262" s="7"/>
      <c r="F262" s="7"/>
      <c r="G262" s="7"/>
      <c r="H262" s="8"/>
      <c r="I262" s="8"/>
      <c r="J262" s="8"/>
      <c r="K262" s="8"/>
      <c r="L262" s="7"/>
      <c r="M262" s="7" t="s">
        <v>1479</v>
      </c>
      <c r="N262" s="7" t="s">
        <v>1480</v>
      </c>
      <c r="O262" s="7" t="s">
        <v>134</v>
      </c>
      <c r="P262" s="7" t="s">
        <v>633</v>
      </c>
      <c r="Q262" s="7" t="s">
        <v>311</v>
      </c>
      <c r="R262" s="7"/>
      <c r="S262" s="8">
        <v>0</v>
      </c>
      <c r="T262" s="8">
        <v>0</v>
      </c>
      <c r="U262" s="8"/>
      <c r="V262" s="7"/>
      <c r="W262" s="7"/>
      <c r="X262" s="7"/>
      <c r="Y262" s="7"/>
      <c r="Z262" s="8"/>
      <c r="AA262" s="8"/>
    </row>
    <row r="263" spans="1:27">
      <c r="A263" s="6"/>
      <c r="B263" s="7"/>
      <c r="C263" s="7"/>
      <c r="D263" s="7"/>
      <c r="E263" s="7"/>
      <c r="F263" s="7"/>
      <c r="G263" s="7"/>
      <c r="H263" s="8"/>
      <c r="I263" s="8"/>
      <c r="J263" s="8"/>
      <c r="K263" s="8"/>
      <c r="L263" s="7"/>
      <c r="M263" s="7" t="s">
        <v>1481</v>
      </c>
      <c r="N263" s="7" t="s">
        <v>1482</v>
      </c>
      <c r="O263" s="7" t="s">
        <v>134</v>
      </c>
      <c r="P263" s="7" t="s">
        <v>633</v>
      </c>
      <c r="Q263" s="7" t="s">
        <v>311</v>
      </c>
      <c r="R263" s="7"/>
      <c r="S263" s="8">
        <v>0</v>
      </c>
      <c r="T263" s="8">
        <v>0</v>
      </c>
      <c r="U263" s="8"/>
      <c r="V263" s="7"/>
      <c r="W263" s="7"/>
      <c r="X263" s="7"/>
      <c r="Y263" s="7"/>
      <c r="Z263" s="8"/>
      <c r="AA263" s="8"/>
    </row>
    <row r="264" spans="1:27">
      <c r="A264" s="6"/>
      <c r="B264" s="7"/>
      <c r="C264" s="7"/>
      <c r="D264" s="7"/>
      <c r="E264" s="7"/>
      <c r="F264" s="7"/>
      <c r="G264" s="7"/>
      <c r="H264" s="8"/>
      <c r="I264" s="8"/>
      <c r="J264" s="8"/>
      <c r="K264" s="8"/>
      <c r="L264" s="7"/>
      <c r="M264" s="7" t="s">
        <v>1483</v>
      </c>
      <c r="N264" s="7" t="s">
        <v>1484</v>
      </c>
      <c r="O264" s="7" t="s">
        <v>134</v>
      </c>
      <c r="P264" s="7" t="s">
        <v>605</v>
      </c>
      <c r="Q264" s="7" t="s">
        <v>465</v>
      </c>
      <c r="R264" s="7"/>
      <c r="S264" s="8">
        <v>0</v>
      </c>
      <c r="T264" s="8">
        <v>0</v>
      </c>
      <c r="U264" s="8"/>
      <c r="V264" s="7"/>
      <c r="W264" s="7"/>
      <c r="X264" s="7"/>
      <c r="Y264" s="7"/>
      <c r="Z264" s="8"/>
      <c r="AA264" s="8"/>
    </row>
    <row r="265" spans="1:27">
      <c r="A265" s="6"/>
      <c r="B265" s="7"/>
      <c r="C265" s="7"/>
      <c r="D265" s="7"/>
      <c r="E265" s="7"/>
      <c r="F265" s="7"/>
      <c r="G265" s="7"/>
      <c r="H265" s="8"/>
      <c r="I265" s="8"/>
      <c r="J265" s="8"/>
      <c r="K265" s="8"/>
      <c r="L265" s="7"/>
      <c r="M265" s="7" t="s">
        <v>1485</v>
      </c>
      <c r="N265" s="7" t="s">
        <v>1486</v>
      </c>
      <c r="O265" s="7" t="s">
        <v>134</v>
      </c>
      <c r="P265" s="7" t="s">
        <v>605</v>
      </c>
      <c r="Q265" s="7" t="s">
        <v>465</v>
      </c>
      <c r="R265" s="7"/>
      <c r="S265" s="8">
        <v>0</v>
      </c>
      <c r="T265" s="8">
        <v>0</v>
      </c>
      <c r="U265" s="8"/>
      <c r="V265" s="7"/>
      <c r="W265" s="7"/>
      <c r="X265" s="7"/>
      <c r="Y265" s="7"/>
      <c r="Z265" s="8"/>
      <c r="AA265" s="8"/>
    </row>
    <row r="266" spans="1:27">
      <c r="A266" s="6"/>
      <c r="B266" s="7"/>
      <c r="C266" s="7"/>
      <c r="D266" s="7"/>
      <c r="E266" s="7"/>
      <c r="F266" s="7"/>
      <c r="G266" s="7"/>
      <c r="H266" s="8"/>
      <c r="I266" s="8"/>
      <c r="J266" s="8"/>
      <c r="K266" s="8"/>
      <c r="L266" s="7"/>
      <c r="M266" s="7" t="s">
        <v>1487</v>
      </c>
      <c r="N266" s="7" t="s">
        <v>1406</v>
      </c>
      <c r="O266" s="7" t="s">
        <v>134</v>
      </c>
      <c r="P266" s="7" t="s">
        <v>609</v>
      </c>
      <c r="Q266" s="7" t="s">
        <v>465</v>
      </c>
      <c r="R266" s="7"/>
      <c r="S266" s="8">
        <v>0</v>
      </c>
      <c r="T266" s="8">
        <v>0</v>
      </c>
      <c r="U266" s="8"/>
      <c r="V266" s="7"/>
      <c r="W266" s="7"/>
      <c r="X266" s="7"/>
      <c r="Y266" s="7"/>
      <c r="Z266" s="8"/>
      <c r="AA266" s="8"/>
    </row>
    <row r="267" spans="1:27">
      <c r="A267" s="6"/>
      <c r="B267" s="7"/>
      <c r="C267" s="7"/>
      <c r="D267" s="7"/>
      <c r="E267" s="7"/>
      <c r="F267" s="7"/>
      <c r="G267" s="7"/>
      <c r="H267" s="8"/>
      <c r="I267" s="8"/>
      <c r="J267" s="8"/>
      <c r="K267" s="8"/>
      <c r="L267" s="7"/>
      <c r="M267" s="7" t="s">
        <v>1488</v>
      </c>
      <c r="N267" s="7" t="s">
        <v>1408</v>
      </c>
      <c r="O267" s="7" t="s">
        <v>134</v>
      </c>
      <c r="P267" s="7" t="s">
        <v>611</v>
      </c>
      <c r="Q267" s="7" t="s">
        <v>465</v>
      </c>
      <c r="R267" s="7"/>
      <c r="S267" s="8">
        <v>0</v>
      </c>
      <c r="T267" s="8">
        <v>0</v>
      </c>
      <c r="U267" s="8"/>
      <c r="V267" s="7"/>
      <c r="W267" s="7"/>
      <c r="X267" s="7"/>
      <c r="Y267" s="7"/>
      <c r="Z267" s="8"/>
      <c r="AA267" s="8"/>
    </row>
    <row r="268" spans="1:27">
      <c r="A268" s="6"/>
      <c r="B268" s="7"/>
      <c r="C268" s="7"/>
      <c r="D268" s="7"/>
      <c r="E268" s="7"/>
      <c r="F268" s="7"/>
      <c r="G268" s="7"/>
      <c r="H268" s="8"/>
      <c r="I268" s="8"/>
      <c r="J268" s="8"/>
      <c r="K268" s="8"/>
      <c r="L268" s="7"/>
      <c r="M268" s="7" t="s">
        <v>1489</v>
      </c>
      <c r="N268" s="7" t="s">
        <v>1490</v>
      </c>
      <c r="O268" s="7" t="s">
        <v>134</v>
      </c>
      <c r="P268" s="7" t="s">
        <v>651</v>
      </c>
      <c r="Q268" s="7" t="s">
        <v>465</v>
      </c>
      <c r="R268" s="7"/>
      <c r="S268" s="8">
        <v>0</v>
      </c>
      <c r="T268" s="8">
        <v>0</v>
      </c>
      <c r="U268" s="8"/>
      <c r="V268" s="7"/>
      <c r="W268" s="7"/>
      <c r="X268" s="7"/>
      <c r="Y268" s="7"/>
      <c r="Z268" s="8"/>
      <c r="AA268" s="8"/>
    </row>
    <row r="269" spans="1:27">
      <c r="A269" s="6"/>
      <c r="B269" s="7"/>
      <c r="C269" s="7"/>
      <c r="D269" s="7"/>
      <c r="E269" s="7"/>
      <c r="F269" s="7"/>
      <c r="G269" s="7"/>
      <c r="H269" s="8"/>
      <c r="I269" s="8"/>
      <c r="J269" s="8"/>
      <c r="K269" s="8"/>
      <c r="L269" s="7"/>
      <c r="M269" s="7" t="s">
        <v>1491</v>
      </c>
      <c r="N269" s="7" t="s">
        <v>1492</v>
      </c>
      <c r="O269" s="7" t="s">
        <v>134</v>
      </c>
      <c r="P269" s="7" t="s">
        <v>587</v>
      </c>
      <c r="Q269" s="7" t="s">
        <v>465</v>
      </c>
      <c r="R269" s="7"/>
      <c r="S269" s="8">
        <v>0</v>
      </c>
      <c r="T269" s="8">
        <v>0</v>
      </c>
      <c r="U269" s="8"/>
      <c r="V269" s="7"/>
      <c r="W269" s="7"/>
      <c r="X269" s="7"/>
      <c r="Y269" s="7"/>
      <c r="Z269" s="8"/>
      <c r="AA269" s="8"/>
    </row>
    <row r="270" spans="1:27">
      <c r="A270" s="6"/>
      <c r="B270" s="7"/>
      <c r="C270" s="7"/>
      <c r="D270" s="7"/>
      <c r="E270" s="7"/>
      <c r="F270" s="7"/>
      <c r="G270" s="7"/>
      <c r="H270" s="8"/>
      <c r="I270" s="8"/>
      <c r="J270" s="8"/>
      <c r="K270" s="8"/>
      <c r="L270" s="7"/>
      <c r="M270" s="7" t="s">
        <v>1493</v>
      </c>
      <c r="N270" s="7" t="s">
        <v>1494</v>
      </c>
      <c r="O270" s="7" t="s">
        <v>134</v>
      </c>
      <c r="P270" s="7" t="s">
        <v>587</v>
      </c>
      <c r="Q270" s="7" t="s">
        <v>465</v>
      </c>
      <c r="R270" s="7"/>
      <c r="S270" s="8">
        <v>0</v>
      </c>
      <c r="T270" s="8">
        <v>0</v>
      </c>
      <c r="U270" s="8"/>
      <c r="V270" s="7"/>
      <c r="W270" s="7"/>
      <c r="X270" s="7"/>
      <c r="Y270" s="7"/>
      <c r="Z270" s="8"/>
      <c r="AA270" s="8"/>
    </row>
    <row r="271" spans="1:27">
      <c r="A271" s="6"/>
      <c r="B271" s="7"/>
      <c r="C271" s="7"/>
      <c r="D271" s="7"/>
      <c r="E271" s="7"/>
      <c r="F271" s="7"/>
      <c r="G271" s="7"/>
      <c r="H271" s="8"/>
      <c r="I271" s="8"/>
      <c r="J271" s="8"/>
      <c r="K271" s="8"/>
      <c r="L271" s="7"/>
      <c r="M271" s="7" t="s">
        <v>1495</v>
      </c>
      <c r="N271" s="7" t="s">
        <v>1496</v>
      </c>
      <c r="O271" s="7" t="s">
        <v>134</v>
      </c>
      <c r="P271" s="7" t="s">
        <v>651</v>
      </c>
      <c r="Q271" s="7" t="s">
        <v>465</v>
      </c>
      <c r="R271" s="7"/>
      <c r="S271" s="8">
        <v>0</v>
      </c>
      <c r="T271" s="8">
        <v>0</v>
      </c>
      <c r="U271" s="8"/>
      <c r="V271" s="7"/>
      <c r="W271" s="7"/>
      <c r="X271" s="7"/>
      <c r="Y271" s="7"/>
      <c r="Z271" s="8"/>
      <c r="AA271" s="8"/>
    </row>
    <row r="272" spans="1:27">
      <c r="A272" s="6"/>
      <c r="B272" s="7"/>
      <c r="C272" s="7"/>
      <c r="D272" s="7"/>
      <c r="E272" s="7"/>
      <c r="F272" s="7"/>
      <c r="G272" s="7"/>
      <c r="H272" s="8"/>
      <c r="I272" s="8"/>
      <c r="J272" s="8"/>
      <c r="K272" s="8"/>
      <c r="L272" s="7"/>
      <c r="M272" s="7" t="s">
        <v>1497</v>
      </c>
      <c r="N272" s="7" t="s">
        <v>1498</v>
      </c>
      <c r="O272" s="7" t="s">
        <v>134</v>
      </c>
      <c r="P272" s="7" t="s">
        <v>651</v>
      </c>
      <c r="Q272" s="7" t="s">
        <v>465</v>
      </c>
      <c r="R272" s="7"/>
      <c r="S272" s="8">
        <v>0</v>
      </c>
      <c r="T272" s="8">
        <v>0</v>
      </c>
      <c r="U272" s="8"/>
      <c r="V272" s="7"/>
      <c r="W272" s="7"/>
      <c r="X272" s="7"/>
      <c r="Y272" s="7"/>
      <c r="Z272" s="8"/>
      <c r="AA272" s="8"/>
    </row>
    <row r="273" spans="1:27">
      <c r="A273" s="6"/>
      <c r="B273" s="7"/>
      <c r="C273" s="7"/>
      <c r="D273" s="7"/>
      <c r="E273" s="7"/>
      <c r="F273" s="7"/>
      <c r="G273" s="7"/>
      <c r="H273" s="8"/>
      <c r="I273" s="8"/>
      <c r="J273" s="8"/>
      <c r="K273" s="8"/>
      <c r="L273" s="7"/>
      <c r="M273" s="7" t="s">
        <v>1499</v>
      </c>
      <c r="N273" s="7" t="s">
        <v>1500</v>
      </c>
      <c r="O273" s="7" t="s">
        <v>134</v>
      </c>
      <c r="P273" s="7" t="s">
        <v>555</v>
      </c>
      <c r="Q273" s="7" t="s">
        <v>351</v>
      </c>
      <c r="R273" s="7"/>
      <c r="S273" s="8">
        <v>0</v>
      </c>
      <c r="T273" s="8">
        <v>0</v>
      </c>
      <c r="U273" s="8"/>
      <c r="V273" s="7"/>
      <c r="W273" s="7"/>
      <c r="X273" s="7"/>
      <c r="Y273" s="7"/>
      <c r="Z273" s="8"/>
      <c r="AA273" s="8"/>
    </row>
    <row r="274" spans="1:27">
      <c r="A274" s="6"/>
      <c r="B274" s="7"/>
      <c r="C274" s="7"/>
      <c r="D274" s="7"/>
      <c r="E274" s="7"/>
      <c r="F274" s="7"/>
      <c r="G274" s="7"/>
      <c r="H274" s="8"/>
      <c r="I274" s="8"/>
      <c r="J274" s="8"/>
      <c r="K274" s="8"/>
      <c r="L274" s="7"/>
      <c r="M274" s="7" t="s">
        <v>1501</v>
      </c>
      <c r="N274" s="7" t="s">
        <v>1502</v>
      </c>
      <c r="O274" s="7" t="s">
        <v>134</v>
      </c>
      <c r="P274" s="7" t="s">
        <v>624</v>
      </c>
      <c r="Q274" s="7" t="s">
        <v>465</v>
      </c>
      <c r="R274" s="7"/>
      <c r="S274" s="8">
        <v>0</v>
      </c>
      <c r="T274" s="8">
        <v>0</v>
      </c>
      <c r="U274" s="8"/>
      <c r="V274" s="7"/>
      <c r="W274" s="7"/>
      <c r="X274" s="7"/>
      <c r="Y274" s="7"/>
      <c r="Z274" s="8"/>
      <c r="AA274" s="8"/>
    </row>
    <row r="275" spans="1:27">
      <c r="A275" s="6"/>
      <c r="B275" s="7"/>
      <c r="C275" s="7"/>
      <c r="D275" s="7"/>
      <c r="E275" s="7"/>
      <c r="F275" s="7"/>
      <c r="G275" s="7"/>
      <c r="H275" s="8"/>
      <c r="I275" s="8"/>
      <c r="J275" s="8"/>
      <c r="K275" s="8"/>
      <c r="L275" s="7"/>
      <c r="M275" s="7" t="s">
        <v>1503</v>
      </c>
      <c r="N275" s="7" t="s">
        <v>1504</v>
      </c>
      <c r="O275" s="7" t="s">
        <v>134</v>
      </c>
      <c r="P275" s="7" t="s">
        <v>624</v>
      </c>
      <c r="Q275" s="7" t="s">
        <v>465</v>
      </c>
      <c r="R275" s="7"/>
      <c r="S275" s="8">
        <v>0</v>
      </c>
      <c r="T275" s="8">
        <v>0</v>
      </c>
      <c r="U275" s="8"/>
      <c r="V275" s="7"/>
      <c r="W275" s="7"/>
      <c r="X275" s="7"/>
      <c r="Y275" s="7"/>
      <c r="Z275" s="8"/>
      <c r="AA275" s="8"/>
    </row>
    <row r="276" spans="1:27">
      <c r="A276" s="6"/>
      <c r="B276" s="7"/>
      <c r="C276" s="7"/>
      <c r="D276" s="7"/>
      <c r="E276" s="7"/>
      <c r="F276" s="7"/>
      <c r="G276" s="7"/>
      <c r="H276" s="8"/>
      <c r="I276" s="8"/>
      <c r="J276" s="8"/>
      <c r="K276" s="8"/>
      <c r="L276" s="7"/>
      <c r="M276" s="7" t="s">
        <v>1505</v>
      </c>
      <c r="N276" s="7" t="s">
        <v>1506</v>
      </c>
      <c r="O276" s="7" t="s">
        <v>134</v>
      </c>
      <c r="P276" s="7" t="s">
        <v>624</v>
      </c>
      <c r="Q276" s="7" t="s">
        <v>390</v>
      </c>
      <c r="R276" s="7"/>
      <c r="S276" s="8">
        <v>0</v>
      </c>
      <c r="T276" s="8">
        <v>0</v>
      </c>
      <c r="U276" s="8"/>
      <c r="V276" s="7"/>
      <c r="W276" s="7"/>
      <c r="X276" s="7"/>
      <c r="Y276" s="7"/>
      <c r="Z276" s="8"/>
      <c r="AA276" s="8"/>
    </row>
    <row r="277" spans="1:27">
      <c r="A277" s="6"/>
      <c r="B277" s="7"/>
      <c r="C277" s="7"/>
      <c r="D277" s="7"/>
      <c r="E277" s="7"/>
      <c r="F277" s="7"/>
      <c r="G277" s="7"/>
      <c r="H277" s="8"/>
      <c r="I277" s="8"/>
      <c r="J277" s="8"/>
      <c r="K277" s="8"/>
      <c r="L277" s="7"/>
      <c r="M277" s="7" t="s">
        <v>1507</v>
      </c>
      <c r="N277" s="7" t="s">
        <v>1508</v>
      </c>
      <c r="O277" s="7" t="s">
        <v>134</v>
      </c>
      <c r="P277" s="7" t="s">
        <v>624</v>
      </c>
      <c r="Q277" s="7" t="s">
        <v>392</v>
      </c>
      <c r="R277" s="7"/>
      <c r="S277" s="8">
        <v>0</v>
      </c>
      <c r="T277" s="8">
        <v>0</v>
      </c>
      <c r="U277" s="8"/>
      <c r="V277" s="7"/>
      <c r="W277" s="7"/>
      <c r="X277" s="7"/>
      <c r="Y277" s="7"/>
      <c r="Z277" s="8"/>
      <c r="AA277" s="8"/>
    </row>
    <row r="278" spans="1:27">
      <c r="A278" s="6"/>
      <c r="B278" s="7"/>
      <c r="C278" s="7"/>
      <c r="D278" s="7"/>
      <c r="E278" s="7"/>
      <c r="F278" s="7"/>
      <c r="G278" s="7"/>
      <c r="H278" s="8"/>
      <c r="I278" s="8"/>
      <c r="J278" s="8"/>
      <c r="K278" s="8"/>
      <c r="L278" s="7"/>
      <c r="M278" s="7" t="s">
        <v>1509</v>
      </c>
      <c r="N278" s="7" t="s">
        <v>1510</v>
      </c>
      <c r="O278" s="7" t="s">
        <v>134</v>
      </c>
      <c r="P278" s="7" t="s">
        <v>624</v>
      </c>
      <c r="Q278" s="7" t="s">
        <v>381</v>
      </c>
      <c r="R278" s="7"/>
      <c r="S278" s="8">
        <v>0</v>
      </c>
      <c r="T278" s="8">
        <v>0</v>
      </c>
      <c r="U278" s="8"/>
      <c r="V278" s="7"/>
      <c r="W278" s="7"/>
      <c r="X278" s="7"/>
      <c r="Y278" s="7"/>
      <c r="Z278" s="8"/>
      <c r="AA278" s="8"/>
    </row>
    <row r="279" spans="1:27">
      <c r="A279" s="6"/>
      <c r="B279" s="7"/>
      <c r="C279" s="7"/>
      <c r="D279" s="7"/>
      <c r="E279" s="7"/>
      <c r="F279" s="7"/>
      <c r="G279" s="7"/>
      <c r="H279" s="8"/>
      <c r="I279" s="8"/>
      <c r="J279" s="8"/>
      <c r="K279" s="8"/>
      <c r="L279" s="7"/>
      <c r="M279" s="7" t="s">
        <v>1511</v>
      </c>
      <c r="N279" s="7" t="s">
        <v>1512</v>
      </c>
      <c r="O279" s="7" t="s">
        <v>134</v>
      </c>
      <c r="P279" s="7" t="s">
        <v>617</v>
      </c>
      <c r="Q279" s="7" t="s">
        <v>443</v>
      </c>
      <c r="R279" s="7"/>
      <c r="S279" s="8">
        <v>0</v>
      </c>
      <c r="T279" s="8">
        <v>0</v>
      </c>
      <c r="U279" s="8"/>
      <c r="V279" s="7"/>
      <c r="W279" s="7"/>
      <c r="X279" s="7"/>
      <c r="Y279" s="7"/>
      <c r="Z279" s="8"/>
      <c r="AA279" s="8"/>
    </row>
    <row r="280" spans="1:27">
      <c r="A280" s="6"/>
      <c r="B280" s="7"/>
      <c r="C280" s="7"/>
      <c r="D280" s="7"/>
      <c r="E280" s="7"/>
      <c r="F280" s="7"/>
      <c r="G280" s="7"/>
      <c r="H280" s="8"/>
      <c r="I280" s="8"/>
      <c r="J280" s="8"/>
      <c r="K280" s="8"/>
      <c r="L280" s="7"/>
      <c r="M280" s="7" t="s">
        <v>1513</v>
      </c>
      <c r="N280" s="7" t="s">
        <v>1514</v>
      </c>
      <c r="O280" s="7" t="s">
        <v>134</v>
      </c>
      <c r="P280" s="7" t="s">
        <v>624</v>
      </c>
      <c r="Q280" s="7" t="s">
        <v>381</v>
      </c>
      <c r="R280" s="7"/>
      <c r="S280" s="8">
        <v>0</v>
      </c>
      <c r="T280" s="8">
        <v>0</v>
      </c>
      <c r="U280" s="8"/>
      <c r="V280" s="7"/>
      <c r="W280" s="7"/>
      <c r="X280" s="7"/>
      <c r="Y280" s="7"/>
      <c r="Z280" s="8"/>
      <c r="AA280" s="8"/>
    </row>
    <row r="281" spans="1:27">
      <c r="A281" s="6"/>
      <c r="B281" s="7"/>
      <c r="C281" s="7"/>
      <c r="D281" s="7"/>
      <c r="E281" s="7"/>
      <c r="F281" s="7"/>
      <c r="G281" s="7"/>
      <c r="H281" s="8"/>
      <c r="I281" s="8"/>
      <c r="J281" s="8"/>
      <c r="K281" s="8"/>
      <c r="L281" s="7"/>
      <c r="M281" s="7" t="s">
        <v>1515</v>
      </c>
      <c r="N281" s="7" t="s">
        <v>1516</v>
      </c>
      <c r="O281" s="7" t="s">
        <v>134</v>
      </c>
      <c r="P281" s="7" t="s">
        <v>624</v>
      </c>
      <c r="Q281" s="7" t="s">
        <v>381</v>
      </c>
      <c r="R281" s="7"/>
      <c r="S281" s="8">
        <v>0</v>
      </c>
      <c r="T281" s="8">
        <v>0</v>
      </c>
      <c r="U281" s="8"/>
      <c r="V281" s="7"/>
      <c r="W281" s="7"/>
      <c r="X281" s="7"/>
      <c r="Y281" s="7"/>
      <c r="Z281" s="8"/>
      <c r="AA281" s="8"/>
    </row>
    <row r="282" spans="1:27">
      <c r="A282" s="6"/>
      <c r="B282" s="7"/>
      <c r="C282" s="7"/>
      <c r="D282" s="7"/>
      <c r="E282" s="7"/>
      <c r="F282" s="7"/>
      <c r="G282" s="7"/>
      <c r="H282" s="8"/>
      <c r="I282" s="8"/>
      <c r="J282" s="8"/>
      <c r="K282" s="8"/>
      <c r="L282" s="7"/>
      <c r="M282" s="7" t="s">
        <v>1517</v>
      </c>
      <c r="N282" s="7" t="s">
        <v>1518</v>
      </c>
      <c r="O282" s="7" t="s">
        <v>134</v>
      </c>
      <c r="P282" s="7" t="s">
        <v>624</v>
      </c>
      <c r="Q282" s="7" t="s">
        <v>381</v>
      </c>
      <c r="R282" s="7"/>
      <c r="S282" s="8">
        <v>0</v>
      </c>
      <c r="T282" s="8">
        <v>0</v>
      </c>
      <c r="U282" s="8"/>
      <c r="V282" s="7"/>
      <c r="W282" s="7"/>
      <c r="X282" s="7"/>
      <c r="Y282" s="7"/>
      <c r="Z282" s="8"/>
      <c r="AA282" s="8"/>
    </row>
    <row r="283" spans="1:27">
      <c r="A283" s="6"/>
      <c r="B283" s="7"/>
      <c r="C283" s="7"/>
      <c r="D283" s="7"/>
      <c r="E283" s="7"/>
      <c r="F283" s="7"/>
      <c r="G283" s="7"/>
      <c r="H283" s="8"/>
      <c r="I283" s="8"/>
      <c r="J283" s="8"/>
      <c r="K283" s="8"/>
      <c r="L283" s="7"/>
      <c r="M283" s="7" t="s">
        <v>1519</v>
      </c>
      <c r="N283" s="7" t="s">
        <v>1520</v>
      </c>
      <c r="O283" s="7" t="s">
        <v>134</v>
      </c>
      <c r="P283" s="7" t="s">
        <v>624</v>
      </c>
      <c r="Q283" s="7" t="s">
        <v>388</v>
      </c>
      <c r="R283" s="7"/>
      <c r="S283" s="8">
        <v>0</v>
      </c>
      <c r="T283" s="8">
        <v>0</v>
      </c>
      <c r="U283" s="8"/>
      <c r="V283" s="7"/>
      <c r="W283" s="7"/>
      <c r="X283" s="7"/>
      <c r="Y283" s="7"/>
      <c r="Z283" s="8"/>
      <c r="AA283" s="8"/>
    </row>
    <row r="284" spans="1:27">
      <c r="A284" s="6"/>
      <c r="B284" s="7"/>
      <c r="C284" s="7"/>
      <c r="D284" s="7"/>
      <c r="E284" s="7"/>
      <c r="F284" s="7"/>
      <c r="G284" s="7"/>
      <c r="H284" s="8"/>
      <c r="I284" s="8"/>
      <c r="J284" s="8"/>
      <c r="K284" s="8"/>
      <c r="L284" s="7"/>
      <c r="M284" s="7" t="s">
        <v>1521</v>
      </c>
      <c r="N284" s="7" t="s">
        <v>1522</v>
      </c>
      <c r="O284" s="7" t="s">
        <v>134</v>
      </c>
      <c r="P284" s="7" t="s">
        <v>617</v>
      </c>
      <c r="Q284" s="7" t="s">
        <v>443</v>
      </c>
      <c r="R284" s="7"/>
      <c r="S284" s="8">
        <v>0</v>
      </c>
      <c r="T284" s="8">
        <v>0</v>
      </c>
      <c r="U284" s="8"/>
      <c r="V284" s="7"/>
      <c r="W284" s="7"/>
      <c r="X284" s="7"/>
      <c r="Y284" s="7"/>
      <c r="Z284" s="8"/>
      <c r="AA284" s="8"/>
    </row>
    <row r="285" spans="1:27">
      <c r="A285" s="6"/>
      <c r="B285" s="7"/>
      <c r="C285" s="7"/>
      <c r="D285" s="7"/>
      <c r="E285" s="7"/>
      <c r="F285" s="7"/>
      <c r="G285" s="7"/>
      <c r="H285" s="8"/>
      <c r="I285" s="8"/>
      <c r="J285" s="8"/>
      <c r="K285" s="8"/>
      <c r="L285" s="7"/>
      <c r="M285" s="7" t="s">
        <v>1523</v>
      </c>
      <c r="N285" s="7" t="s">
        <v>1524</v>
      </c>
      <c r="O285" s="7" t="s">
        <v>134</v>
      </c>
      <c r="P285" s="7" t="s">
        <v>617</v>
      </c>
      <c r="Q285" s="7" t="s">
        <v>465</v>
      </c>
      <c r="R285" s="7"/>
      <c r="S285" s="8">
        <v>0</v>
      </c>
      <c r="T285" s="8">
        <v>0</v>
      </c>
      <c r="U285" s="8"/>
      <c r="V285" s="7"/>
      <c r="W285" s="7"/>
      <c r="X285" s="7"/>
      <c r="Y285" s="7"/>
      <c r="Z285" s="8"/>
      <c r="AA285" s="8"/>
    </row>
    <row r="286" spans="1:27">
      <c r="A286" s="6"/>
      <c r="B286" s="7"/>
      <c r="C286" s="7"/>
      <c r="D286" s="7"/>
      <c r="E286" s="7"/>
      <c r="F286" s="7"/>
      <c r="G286" s="7"/>
      <c r="H286" s="8"/>
      <c r="I286" s="8"/>
      <c r="J286" s="8"/>
      <c r="K286" s="8"/>
      <c r="L286" s="7"/>
      <c r="M286" s="7" t="s">
        <v>1525</v>
      </c>
      <c r="N286" s="7" t="s">
        <v>1526</v>
      </c>
      <c r="O286" s="7" t="s">
        <v>134</v>
      </c>
      <c r="P286" s="7" t="s">
        <v>617</v>
      </c>
      <c r="Q286" s="7" t="s">
        <v>465</v>
      </c>
      <c r="R286" s="7"/>
      <c r="S286" s="8">
        <v>0</v>
      </c>
      <c r="T286" s="8">
        <v>0</v>
      </c>
      <c r="U286" s="8"/>
      <c r="V286" s="7"/>
      <c r="W286" s="7"/>
      <c r="X286" s="7"/>
      <c r="Y286" s="7"/>
      <c r="Z286" s="8"/>
      <c r="AA286" s="8"/>
    </row>
    <row r="287" spans="1:27">
      <c r="A287" s="6"/>
      <c r="B287" s="7"/>
      <c r="C287" s="7"/>
      <c r="D287" s="7"/>
      <c r="E287" s="7"/>
      <c r="F287" s="7"/>
      <c r="G287" s="7"/>
      <c r="H287" s="8"/>
      <c r="I287" s="8"/>
      <c r="J287" s="8"/>
      <c r="K287" s="8"/>
      <c r="L287" s="7"/>
      <c r="M287" s="7" t="s">
        <v>1527</v>
      </c>
      <c r="N287" s="7" t="s">
        <v>1528</v>
      </c>
      <c r="O287" s="7" t="s">
        <v>134</v>
      </c>
      <c r="P287" s="7" t="s">
        <v>642</v>
      </c>
      <c r="Q287" s="7" t="s">
        <v>465</v>
      </c>
      <c r="R287" s="7"/>
      <c r="S287" s="8">
        <v>0</v>
      </c>
      <c r="T287" s="8">
        <v>0</v>
      </c>
      <c r="U287" s="8"/>
      <c r="V287" s="7"/>
      <c r="W287" s="7"/>
      <c r="X287" s="7"/>
      <c r="Y287" s="7"/>
      <c r="Z287" s="8"/>
      <c r="AA287" s="8"/>
    </row>
    <row r="288" spans="1:27">
      <c r="A288" s="6"/>
      <c r="B288" s="7"/>
      <c r="C288" s="7"/>
      <c r="D288" s="7"/>
      <c r="E288" s="7"/>
      <c r="F288" s="7"/>
      <c r="G288" s="7"/>
      <c r="H288" s="8"/>
      <c r="I288" s="8"/>
      <c r="J288" s="8"/>
      <c r="K288" s="8"/>
      <c r="L288" s="7"/>
      <c r="M288" s="7" t="s">
        <v>1529</v>
      </c>
      <c r="N288" s="7" t="s">
        <v>1530</v>
      </c>
      <c r="O288" s="7" t="s">
        <v>134</v>
      </c>
      <c r="P288" s="7" t="s">
        <v>644</v>
      </c>
      <c r="Q288" s="7" t="s">
        <v>465</v>
      </c>
      <c r="R288" s="7"/>
      <c r="S288" s="8">
        <v>0</v>
      </c>
      <c r="T288" s="8">
        <v>0</v>
      </c>
      <c r="U288" s="8"/>
      <c r="V288" s="7"/>
      <c r="W288" s="7"/>
      <c r="X288" s="7"/>
      <c r="Y288" s="7"/>
      <c r="Z288" s="8"/>
      <c r="AA288" s="8"/>
    </row>
    <row r="289" spans="1:27">
      <c r="A289" s="6"/>
      <c r="B289" s="7"/>
      <c r="C289" s="7"/>
      <c r="D289" s="7"/>
      <c r="E289" s="7"/>
      <c r="F289" s="7"/>
      <c r="G289" s="7"/>
      <c r="H289" s="8"/>
      <c r="I289" s="8"/>
      <c r="J289" s="8"/>
      <c r="K289" s="8"/>
      <c r="L289" s="7"/>
      <c r="M289" s="7" t="s">
        <v>1531</v>
      </c>
      <c r="N289" s="7" t="s">
        <v>1532</v>
      </c>
      <c r="O289" s="7" t="s">
        <v>134</v>
      </c>
      <c r="P289" s="7" t="s">
        <v>642</v>
      </c>
      <c r="Q289" s="7" t="s">
        <v>465</v>
      </c>
      <c r="R289" s="7"/>
      <c r="S289" s="8">
        <v>0</v>
      </c>
      <c r="T289" s="8">
        <v>0</v>
      </c>
      <c r="U289" s="8"/>
      <c r="V289" s="7"/>
      <c r="W289" s="7"/>
      <c r="X289" s="7"/>
      <c r="Y289" s="7"/>
      <c r="Z289" s="8"/>
      <c r="AA289" s="8"/>
    </row>
    <row r="290" spans="1:27">
      <c r="A290" s="6"/>
      <c r="B290" s="7"/>
      <c r="C290" s="7"/>
      <c r="D290" s="7"/>
      <c r="E290" s="7"/>
      <c r="F290" s="7"/>
      <c r="G290" s="7"/>
      <c r="H290" s="8"/>
      <c r="I290" s="8"/>
      <c r="J290" s="8"/>
      <c r="K290" s="8"/>
      <c r="L290" s="7"/>
      <c r="M290" s="7" t="s">
        <v>1533</v>
      </c>
      <c r="N290" s="7" t="s">
        <v>1534</v>
      </c>
      <c r="O290" s="7" t="s">
        <v>134</v>
      </c>
      <c r="P290" s="7" t="s">
        <v>637</v>
      </c>
      <c r="Q290" s="7" t="s">
        <v>316</v>
      </c>
      <c r="R290" s="7"/>
      <c r="S290" s="8">
        <v>0</v>
      </c>
      <c r="T290" s="8">
        <v>0</v>
      </c>
      <c r="U290" s="8"/>
      <c r="V290" s="7"/>
      <c r="W290" s="7"/>
      <c r="X290" s="7"/>
      <c r="Y290" s="7"/>
      <c r="Z290" s="8"/>
      <c r="AA290" s="8"/>
    </row>
    <row r="291" spans="1:27">
      <c r="A291" s="6"/>
      <c r="B291" s="7"/>
      <c r="C291" s="7"/>
      <c r="D291" s="7"/>
      <c r="E291" s="7"/>
      <c r="F291" s="7"/>
      <c r="G291" s="7"/>
      <c r="H291" s="8"/>
      <c r="I291" s="8"/>
      <c r="J291" s="8"/>
      <c r="K291" s="8"/>
      <c r="L291" s="7"/>
      <c r="M291" s="7" t="s">
        <v>1535</v>
      </c>
      <c r="N291" s="7" t="s">
        <v>1536</v>
      </c>
      <c r="O291" s="7" t="s">
        <v>134</v>
      </c>
      <c r="P291" s="7" t="s">
        <v>638</v>
      </c>
      <c r="Q291" s="7" t="s">
        <v>318</v>
      </c>
      <c r="R291" s="7"/>
      <c r="S291" s="8">
        <v>0</v>
      </c>
      <c r="T291" s="8">
        <v>0</v>
      </c>
      <c r="U291" s="8"/>
      <c r="V291" s="7"/>
      <c r="W291" s="7"/>
      <c r="X291" s="7"/>
      <c r="Y291" s="7"/>
      <c r="Z291" s="8"/>
      <c r="AA291" s="8"/>
    </row>
    <row r="292" spans="1:27">
      <c r="A292" s="6"/>
      <c r="B292" s="7"/>
      <c r="C292" s="7"/>
      <c r="D292" s="7"/>
      <c r="E292" s="7"/>
      <c r="F292" s="7"/>
      <c r="G292" s="7"/>
      <c r="H292" s="8"/>
      <c r="I292" s="8"/>
      <c r="J292" s="8"/>
      <c r="K292" s="8"/>
      <c r="L292" s="7"/>
      <c r="M292" s="7" t="s">
        <v>1537</v>
      </c>
      <c r="N292" s="7" t="s">
        <v>1538</v>
      </c>
      <c r="O292" s="7" t="s">
        <v>134</v>
      </c>
      <c r="P292" s="7" t="s">
        <v>651</v>
      </c>
      <c r="Q292" s="7" t="s">
        <v>465</v>
      </c>
      <c r="R292" s="7"/>
      <c r="S292" s="8">
        <v>0</v>
      </c>
      <c r="T292" s="8">
        <v>0</v>
      </c>
      <c r="U292" s="8"/>
      <c r="V292" s="7"/>
      <c r="W292" s="7"/>
      <c r="X292" s="7"/>
      <c r="Y292" s="7"/>
      <c r="Z292" s="8"/>
      <c r="AA292" s="8"/>
    </row>
    <row r="293" spans="1:27">
      <c r="A293" s="6"/>
      <c r="B293" s="7"/>
      <c r="C293" s="7"/>
      <c r="D293" s="7"/>
      <c r="E293" s="7"/>
      <c r="F293" s="7"/>
      <c r="G293" s="7"/>
      <c r="H293" s="8"/>
      <c r="I293" s="8"/>
      <c r="J293" s="8"/>
      <c r="K293" s="8"/>
      <c r="L293" s="7"/>
      <c r="M293" s="7" t="s">
        <v>1539</v>
      </c>
      <c r="N293" s="7" t="s">
        <v>1540</v>
      </c>
      <c r="O293" s="7" t="s">
        <v>134</v>
      </c>
      <c r="P293" s="7" t="s">
        <v>651</v>
      </c>
      <c r="Q293" s="7" t="s">
        <v>465</v>
      </c>
      <c r="R293" s="7"/>
      <c r="S293" s="8">
        <v>0</v>
      </c>
      <c r="T293" s="8">
        <v>0</v>
      </c>
      <c r="U293" s="8"/>
      <c r="V293" s="7"/>
      <c r="W293" s="7"/>
      <c r="X293" s="7"/>
      <c r="Y293" s="7"/>
      <c r="Z293" s="8"/>
      <c r="AA293" s="8"/>
    </row>
    <row r="294" spans="1:27">
      <c r="A294" s="6"/>
      <c r="B294" s="7"/>
      <c r="C294" s="7"/>
      <c r="D294" s="7"/>
      <c r="E294" s="7"/>
      <c r="F294" s="7"/>
      <c r="G294" s="7"/>
      <c r="H294" s="8"/>
      <c r="I294" s="8"/>
      <c r="J294" s="8"/>
      <c r="K294" s="8"/>
      <c r="L294" s="7"/>
      <c r="M294" s="7" t="s">
        <v>1541</v>
      </c>
      <c r="N294" s="7" t="s">
        <v>1542</v>
      </c>
      <c r="O294" s="7" t="s">
        <v>119</v>
      </c>
      <c r="P294" s="7" t="s">
        <v>549</v>
      </c>
      <c r="Q294" s="7" t="s">
        <v>346</v>
      </c>
      <c r="R294" s="7"/>
      <c r="S294" s="8">
        <v>0</v>
      </c>
      <c r="T294" s="8">
        <v>0</v>
      </c>
      <c r="U294" s="8"/>
      <c r="V294" s="7"/>
      <c r="W294" s="7"/>
      <c r="X294" s="7"/>
      <c r="Y294" s="7"/>
      <c r="Z294" s="8"/>
      <c r="AA294" s="8"/>
    </row>
    <row r="295" spans="1:27">
      <c r="A295" s="6"/>
      <c r="B295" s="7"/>
      <c r="C295" s="7"/>
      <c r="D295" s="7"/>
      <c r="E295" s="7"/>
      <c r="F295" s="7"/>
      <c r="G295" s="7"/>
      <c r="H295" s="8"/>
      <c r="I295" s="8"/>
      <c r="J295" s="8"/>
      <c r="K295" s="8"/>
      <c r="L295" s="7"/>
      <c r="M295" s="7" t="s">
        <v>1543</v>
      </c>
      <c r="N295" s="7" t="s">
        <v>1544</v>
      </c>
      <c r="O295" s="7" t="s">
        <v>119</v>
      </c>
      <c r="P295" s="7" t="s">
        <v>549</v>
      </c>
      <c r="Q295" s="7" t="s">
        <v>371</v>
      </c>
      <c r="R295" s="7"/>
      <c r="S295" s="8">
        <v>0</v>
      </c>
      <c r="T295" s="8">
        <v>0</v>
      </c>
      <c r="U295" s="8"/>
      <c r="V295" s="7"/>
      <c r="W295" s="7"/>
      <c r="X295" s="7"/>
      <c r="Y295" s="7"/>
      <c r="Z295" s="8"/>
      <c r="AA295" s="8"/>
    </row>
    <row r="296" spans="1:27">
      <c r="A296" s="6"/>
      <c r="B296" s="7"/>
      <c r="C296" s="7"/>
      <c r="D296" s="7"/>
      <c r="E296" s="7"/>
      <c r="F296" s="7"/>
      <c r="G296" s="7"/>
      <c r="H296" s="8"/>
      <c r="I296" s="8"/>
      <c r="J296" s="8"/>
      <c r="K296" s="8"/>
      <c r="L296" s="7"/>
      <c r="M296" s="7" t="s">
        <v>1545</v>
      </c>
      <c r="N296" s="7" t="s">
        <v>1546</v>
      </c>
      <c r="O296" s="7" t="s">
        <v>119</v>
      </c>
      <c r="P296" s="7" t="s">
        <v>620</v>
      </c>
      <c r="Q296" s="7" t="s">
        <v>465</v>
      </c>
      <c r="R296" s="7"/>
      <c r="S296" s="8">
        <v>0</v>
      </c>
      <c r="T296" s="8">
        <v>0</v>
      </c>
      <c r="U296" s="8"/>
      <c r="V296" s="7"/>
      <c r="W296" s="7"/>
      <c r="X296" s="7"/>
      <c r="Y296" s="7"/>
      <c r="Z296" s="8"/>
      <c r="AA296" s="8"/>
    </row>
    <row r="297" spans="1:27">
      <c r="A297" s="6"/>
      <c r="B297" s="7"/>
      <c r="C297" s="7"/>
      <c r="D297" s="7"/>
      <c r="E297" s="7"/>
      <c r="F297" s="7"/>
      <c r="G297" s="7"/>
      <c r="H297" s="8"/>
      <c r="I297" s="8"/>
      <c r="J297" s="8"/>
      <c r="K297" s="8"/>
      <c r="L297" s="7"/>
      <c r="M297" s="7" t="s">
        <v>1547</v>
      </c>
      <c r="N297" s="7" t="s">
        <v>1548</v>
      </c>
      <c r="O297" s="7" t="s">
        <v>119</v>
      </c>
      <c r="P297" s="7" t="s">
        <v>549</v>
      </c>
      <c r="Q297" s="7" t="s">
        <v>349</v>
      </c>
      <c r="R297" s="7"/>
      <c r="S297" s="8">
        <v>0</v>
      </c>
      <c r="T297" s="8">
        <v>0</v>
      </c>
      <c r="U297" s="8"/>
      <c r="V297" s="7"/>
      <c r="W297" s="7"/>
      <c r="X297" s="7"/>
      <c r="Y297" s="7"/>
      <c r="Z297" s="8"/>
      <c r="AA297" s="8"/>
    </row>
    <row r="298" spans="1:27">
      <c r="A298" s="6"/>
      <c r="B298" s="7"/>
      <c r="C298" s="7"/>
      <c r="D298" s="7"/>
      <c r="E298" s="7"/>
      <c r="F298" s="7"/>
      <c r="G298" s="7"/>
      <c r="H298" s="8"/>
      <c r="I298" s="8"/>
      <c r="J298" s="8"/>
      <c r="K298" s="8"/>
      <c r="L298" s="7"/>
      <c r="M298" s="7" t="s">
        <v>1549</v>
      </c>
      <c r="N298" s="7" t="s">
        <v>1550</v>
      </c>
      <c r="O298" s="7" t="s">
        <v>119</v>
      </c>
      <c r="P298" s="7" t="s">
        <v>549</v>
      </c>
      <c r="Q298" s="7" t="s">
        <v>465</v>
      </c>
      <c r="R298" s="7"/>
      <c r="S298" s="8">
        <v>0</v>
      </c>
      <c r="T298" s="8">
        <v>0</v>
      </c>
      <c r="U298" s="8"/>
      <c r="V298" s="7"/>
      <c r="W298" s="7"/>
      <c r="X298" s="7"/>
      <c r="Y298" s="7"/>
      <c r="Z298" s="8"/>
      <c r="AA298" s="8"/>
    </row>
    <row r="299" spans="1:27">
      <c r="A299" s="6"/>
      <c r="B299" s="7"/>
      <c r="C299" s="7"/>
      <c r="D299" s="7"/>
      <c r="E299" s="7"/>
      <c r="F299" s="7"/>
      <c r="G299" s="7"/>
      <c r="H299" s="8"/>
      <c r="I299" s="8"/>
      <c r="J299" s="8"/>
      <c r="K299" s="8"/>
      <c r="L299" s="7"/>
      <c r="M299" s="7" t="s">
        <v>1551</v>
      </c>
      <c r="N299" s="7" t="s">
        <v>1552</v>
      </c>
      <c r="O299" s="7" t="s">
        <v>119</v>
      </c>
      <c r="P299" s="7" t="s">
        <v>549</v>
      </c>
      <c r="Q299" s="7" t="s">
        <v>465</v>
      </c>
      <c r="R299" s="7"/>
      <c r="S299" s="8">
        <v>0</v>
      </c>
      <c r="T299" s="8">
        <v>0</v>
      </c>
      <c r="U299" s="8"/>
      <c r="V299" s="7"/>
      <c r="W299" s="7"/>
      <c r="X299" s="7"/>
      <c r="Y299" s="7"/>
      <c r="Z299" s="8"/>
      <c r="AA299" s="8"/>
    </row>
    <row r="300" spans="1:27">
      <c r="A300" s="6"/>
      <c r="B300" s="7"/>
      <c r="C300" s="7"/>
      <c r="D300" s="7"/>
      <c r="E300" s="7"/>
      <c r="F300" s="7"/>
      <c r="G300" s="7"/>
      <c r="H300" s="8"/>
      <c r="I300" s="8"/>
      <c r="J300" s="8"/>
      <c r="K300" s="8"/>
      <c r="L300" s="7"/>
      <c r="M300" s="7" t="s">
        <v>1553</v>
      </c>
      <c r="N300" s="7" t="s">
        <v>1554</v>
      </c>
      <c r="O300" s="7" t="s">
        <v>119</v>
      </c>
      <c r="P300" s="7" t="s">
        <v>583</v>
      </c>
      <c r="Q300" s="25" t="s">
        <v>375</v>
      </c>
      <c r="R300" s="7"/>
      <c r="S300" s="8">
        <v>0</v>
      </c>
      <c r="T300" s="8">
        <v>0</v>
      </c>
      <c r="U300" s="8"/>
      <c r="V300" s="7"/>
      <c r="W300" s="7"/>
      <c r="X300" s="7"/>
      <c r="Y300" s="7"/>
      <c r="Z300" s="8"/>
      <c r="AA300" s="8"/>
    </row>
    <row r="301" spans="1:27">
      <c r="A301" s="6"/>
      <c r="B301" s="7"/>
      <c r="C301" s="7"/>
      <c r="D301" s="7"/>
      <c r="E301" s="7"/>
      <c r="F301" s="7"/>
      <c r="G301" s="7"/>
      <c r="H301" s="8"/>
      <c r="I301" s="8"/>
      <c r="J301" s="8"/>
      <c r="K301" s="8"/>
      <c r="L301" s="7"/>
      <c r="M301" s="7" t="s">
        <v>1555</v>
      </c>
      <c r="N301" s="7" t="s">
        <v>1556</v>
      </c>
      <c r="O301" s="7" t="s">
        <v>119</v>
      </c>
      <c r="P301" s="7" t="s">
        <v>575</v>
      </c>
      <c r="Q301" s="7" t="s">
        <v>369</v>
      </c>
      <c r="R301" s="7"/>
      <c r="S301" s="8">
        <v>0</v>
      </c>
      <c r="T301" s="8">
        <v>0</v>
      </c>
      <c r="U301" s="8"/>
      <c r="V301" s="7"/>
      <c r="W301" s="7"/>
      <c r="X301" s="7"/>
      <c r="Y301" s="7"/>
      <c r="Z301" s="8"/>
      <c r="AA301" s="8"/>
    </row>
    <row r="302" spans="1:27">
      <c r="A302" s="6"/>
      <c r="B302" s="7"/>
      <c r="C302" s="7"/>
      <c r="D302" s="7"/>
      <c r="E302" s="7"/>
      <c r="F302" s="7"/>
      <c r="G302" s="7"/>
      <c r="H302" s="8"/>
      <c r="I302" s="8"/>
      <c r="J302" s="8"/>
      <c r="K302" s="8"/>
      <c r="L302" s="7"/>
      <c r="M302" s="7" t="s">
        <v>1557</v>
      </c>
      <c r="N302" s="7" t="s">
        <v>1558</v>
      </c>
      <c r="O302" s="7" t="s">
        <v>119</v>
      </c>
      <c r="P302" s="7" t="s">
        <v>577</v>
      </c>
      <c r="Q302" s="7" t="s">
        <v>346</v>
      </c>
      <c r="R302" s="7"/>
      <c r="S302" s="8">
        <v>0</v>
      </c>
      <c r="T302" s="8">
        <v>0</v>
      </c>
      <c r="U302" s="8"/>
      <c r="V302" s="7"/>
      <c r="W302" s="7"/>
      <c r="X302" s="7"/>
      <c r="Y302" s="7"/>
      <c r="Z302" s="8"/>
      <c r="AA302" s="8"/>
    </row>
    <row r="303" spans="1:27">
      <c r="A303" s="6"/>
      <c r="B303" s="7"/>
      <c r="C303" s="7"/>
      <c r="D303" s="7"/>
      <c r="E303" s="7"/>
      <c r="F303" s="7"/>
      <c r="G303" s="7"/>
      <c r="H303" s="8"/>
      <c r="I303" s="8"/>
      <c r="J303" s="8"/>
      <c r="K303" s="8"/>
      <c r="L303" s="7"/>
      <c r="M303" s="7" t="s">
        <v>1559</v>
      </c>
      <c r="N303" s="7" t="s">
        <v>1560</v>
      </c>
      <c r="O303" s="7" t="s">
        <v>119</v>
      </c>
      <c r="P303" s="7" t="s">
        <v>559</v>
      </c>
      <c r="Q303" s="7" t="s">
        <v>353</v>
      </c>
      <c r="R303" s="7"/>
      <c r="S303" s="8">
        <v>0</v>
      </c>
      <c r="T303" s="8">
        <v>0</v>
      </c>
      <c r="U303" s="8"/>
      <c r="V303" s="7"/>
      <c r="W303" s="7"/>
      <c r="X303" s="7"/>
      <c r="Y303" s="7"/>
      <c r="Z303" s="8"/>
      <c r="AA303" s="8"/>
    </row>
    <row r="304" spans="1:27">
      <c r="A304" s="6"/>
      <c r="B304" s="7"/>
      <c r="C304" s="7"/>
      <c r="D304" s="7"/>
      <c r="E304" s="7"/>
      <c r="F304" s="7"/>
      <c r="G304" s="7"/>
      <c r="H304" s="8"/>
      <c r="I304" s="8"/>
      <c r="J304" s="8"/>
      <c r="K304" s="8"/>
      <c r="L304" s="7"/>
      <c r="M304" s="7" t="s">
        <v>1561</v>
      </c>
      <c r="N304" s="7" t="s">
        <v>1562</v>
      </c>
      <c r="O304" s="7" t="s">
        <v>119</v>
      </c>
      <c r="P304" s="7" t="s">
        <v>559</v>
      </c>
      <c r="Q304" s="7" t="s">
        <v>353</v>
      </c>
      <c r="R304" s="7"/>
      <c r="S304" s="8">
        <v>0</v>
      </c>
      <c r="T304" s="8">
        <v>0</v>
      </c>
      <c r="U304" s="8"/>
      <c r="V304" s="7"/>
      <c r="W304" s="7"/>
      <c r="X304" s="7"/>
      <c r="Y304" s="7"/>
      <c r="Z304" s="8"/>
      <c r="AA304" s="8"/>
    </row>
    <row r="305" spans="1:27">
      <c r="A305" s="6"/>
      <c r="B305" s="7"/>
      <c r="C305" s="7"/>
      <c r="D305" s="7"/>
      <c r="E305" s="7"/>
      <c r="F305" s="7"/>
      <c r="G305" s="7"/>
      <c r="H305" s="8"/>
      <c r="I305" s="8"/>
      <c r="J305" s="8"/>
      <c r="K305" s="8"/>
      <c r="L305" s="7"/>
      <c r="M305" s="7" t="s">
        <v>1563</v>
      </c>
      <c r="N305" s="7" t="s">
        <v>1564</v>
      </c>
      <c r="O305" s="7" t="s">
        <v>119</v>
      </c>
      <c r="P305" s="7" t="s">
        <v>559</v>
      </c>
      <c r="Q305" s="7" t="s">
        <v>353</v>
      </c>
      <c r="R305" s="7"/>
      <c r="S305" s="8">
        <v>0</v>
      </c>
      <c r="T305" s="8">
        <v>0</v>
      </c>
      <c r="U305" s="8"/>
      <c r="V305" s="7"/>
      <c r="W305" s="7"/>
      <c r="X305" s="7"/>
      <c r="Y305" s="7"/>
      <c r="Z305" s="8"/>
      <c r="AA305" s="8"/>
    </row>
    <row r="306" spans="1:27">
      <c r="A306" s="6"/>
      <c r="B306" s="7"/>
      <c r="C306" s="7"/>
      <c r="D306" s="7"/>
      <c r="E306" s="7"/>
      <c r="F306" s="7"/>
      <c r="G306" s="7"/>
      <c r="H306" s="8"/>
      <c r="I306" s="8"/>
      <c r="J306" s="8"/>
      <c r="K306" s="8"/>
      <c r="L306" s="7"/>
      <c r="M306" s="7" t="s">
        <v>1565</v>
      </c>
      <c r="N306" s="7" t="s">
        <v>1566</v>
      </c>
      <c r="O306" s="7" t="s">
        <v>119</v>
      </c>
      <c r="P306" s="7" t="s">
        <v>559</v>
      </c>
      <c r="Q306" s="7" t="s">
        <v>353</v>
      </c>
      <c r="R306" s="7"/>
      <c r="S306" s="8">
        <v>0</v>
      </c>
      <c r="T306" s="8">
        <v>0</v>
      </c>
      <c r="U306" s="8"/>
      <c r="V306" s="7"/>
      <c r="W306" s="7"/>
      <c r="X306" s="7"/>
      <c r="Y306" s="7"/>
      <c r="Z306" s="8"/>
      <c r="AA306" s="8"/>
    </row>
    <row r="307" spans="1:27">
      <c r="A307" s="6"/>
      <c r="B307" s="7"/>
      <c r="C307" s="7"/>
      <c r="D307" s="7"/>
      <c r="E307" s="7"/>
      <c r="F307" s="7"/>
      <c r="G307" s="7"/>
      <c r="H307" s="8"/>
      <c r="I307" s="8"/>
      <c r="J307" s="8"/>
      <c r="K307" s="8"/>
      <c r="L307" s="7"/>
      <c r="M307" s="7" t="s">
        <v>1567</v>
      </c>
      <c r="N307" s="7" t="s">
        <v>1568</v>
      </c>
      <c r="O307" s="7" t="s">
        <v>119</v>
      </c>
      <c r="P307" s="7" t="s">
        <v>559</v>
      </c>
      <c r="Q307" s="7" t="s">
        <v>353</v>
      </c>
      <c r="R307" s="7"/>
      <c r="S307" s="8">
        <v>0</v>
      </c>
      <c r="T307" s="8">
        <v>0</v>
      </c>
      <c r="U307" s="8"/>
      <c r="V307" s="7"/>
      <c r="W307" s="7"/>
      <c r="X307" s="7"/>
      <c r="Y307" s="7"/>
      <c r="Z307" s="8"/>
      <c r="AA307" s="8"/>
    </row>
    <row r="308" spans="1:27">
      <c r="A308" s="6"/>
      <c r="B308" s="7"/>
      <c r="C308" s="7"/>
      <c r="D308" s="7"/>
      <c r="E308" s="7"/>
      <c r="F308" s="7"/>
      <c r="G308" s="7"/>
      <c r="H308" s="8"/>
      <c r="I308" s="8"/>
      <c r="J308" s="8"/>
      <c r="K308" s="8"/>
      <c r="L308" s="7"/>
      <c r="M308" s="7" t="s">
        <v>1569</v>
      </c>
      <c r="N308" s="7" t="s">
        <v>1570</v>
      </c>
      <c r="O308" s="7" t="s">
        <v>119</v>
      </c>
      <c r="P308" s="7" t="s">
        <v>561</v>
      </c>
      <c r="Q308" s="7" t="s">
        <v>357</v>
      </c>
      <c r="R308" s="7"/>
      <c r="S308" s="8">
        <v>0</v>
      </c>
      <c r="T308" s="8">
        <v>0</v>
      </c>
      <c r="U308" s="8"/>
      <c r="V308" s="7"/>
      <c r="W308" s="7"/>
      <c r="X308" s="7"/>
      <c r="Y308" s="7"/>
      <c r="Z308" s="8"/>
      <c r="AA308" s="8"/>
    </row>
    <row r="309" spans="1:27">
      <c r="A309" s="6"/>
      <c r="B309" s="7"/>
      <c r="C309" s="7"/>
      <c r="D309" s="7"/>
      <c r="E309" s="7"/>
      <c r="F309" s="7"/>
      <c r="G309" s="7"/>
      <c r="H309" s="8"/>
      <c r="I309" s="8"/>
      <c r="J309" s="8"/>
      <c r="K309" s="8"/>
      <c r="L309" s="7"/>
      <c r="M309" s="7" t="s">
        <v>1571</v>
      </c>
      <c r="N309" s="7" t="s">
        <v>1572</v>
      </c>
      <c r="O309" s="7" t="s">
        <v>119</v>
      </c>
      <c r="P309" s="7" t="s">
        <v>561</v>
      </c>
      <c r="Q309" s="7" t="s">
        <v>359</v>
      </c>
      <c r="R309" s="7"/>
      <c r="S309" s="8">
        <v>0</v>
      </c>
      <c r="T309" s="8">
        <v>0</v>
      </c>
      <c r="U309" s="8"/>
      <c r="V309" s="7"/>
      <c r="W309" s="7"/>
      <c r="X309" s="7"/>
      <c r="Y309" s="7"/>
      <c r="Z309" s="8"/>
      <c r="AA309" s="8"/>
    </row>
    <row r="310" spans="1:27">
      <c r="A310" s="6"/>
      <c r="B310" s="7"/>
      <c r="C310" s="7"/>
      <c r="D310" s="7"/>
      <c r="E310" s="7"/>
      <c r="F310" s="7"/>
      <c r="G310" s="7"/>
      <c r="H310" s="8"/>
      <c r="I310" s="8"/>
      <c r="J310" s="8"/>
      <c r="K310" s="8"/>
      <c r="L310" s="7"/>
      <c r="M310" s="7" t="s">
        <v>1573</v>
      </c>
      <c r="N310" s="7" t="s">
        <v>1574</v>
      </c>
      <c r="O310" s="7" t="s">
        <v>119</v>
      </c>
      <c r="P310" s="7" t="s">
        <v>561</v>
      </c>
      <c r="Q310" s="7" t="s">
        <v>359</v>
      </c>
      <c r="R310" s="7"/>
      <c r="S310" s="8">
        <v>0</v>
      </c>
      <c r="T310" s="8">
        <v>0</v>
      </c>
      <c r="U310" s="8"/>
      <c r="V310" s="7"/>
      <c r="W310" s="7"/>
      <c r="X310" s="7"/>
      <c r="Y310" s="7"/>
      <c r="Z310" s="8"/>
      <c r="AA310" s="8"/>
    </row>
    <row r="311" spans="1:27">
      <c r="A311" s="6"/>
      <c r="B311" s="7"/>
      <c r="C311" s="7"/>
      <c r="D311" s="7"/>
      <c r="E311" s="7"/>
      <c r="F311" s="7"/>
      <c r="G311" s="7"/>
      <c r="H311" s="8"/>
      <c r="I311" s="8"/>
      <c r="J311" s="8"/>
      <c r="K311" s="8"/>
      <c r="L311" s="7"/>
      <c r="M311" s="7" t="s">
        <v>1575</v>
      </c>
      <c r="N311" s="7" t="s">
        <v>1576</v>
      </c>
      <c r="O311" s="7" t="s">
        <v>119</v>
      </c>
      <c r="P311" s="7" t="s">
        <v>561</v>
      </c>
      <c r="Q311" s="7" t="s">
        <v>359</v>
      </c>
      <c r="R311" s="7"/>
      <c r="S311" s="8">
        <v>0</v>
      </c>
      <c r="T311" s="8">
        <v>0</v>
      </c>
      <c r="U311" s="8"/>
      <c r="V311" s="7"/>
      <c r="W311" s="7"/>
      <c r="X311" s="7"/>
      <c r="Y311" s="7"/>
      <c r="Z311" s="8"/>
      <c r="AA311" s="8"/>
    </row>
    <row r="312" spans="1:27">
      <c r="A312" s="6"/>
      <c r="B312" s="7"/>
      <c r="C312" s="7"/>
      <c r="D312" s="7"/>
      <c r="E312" s="7"/>
      <c r="F312" s="7"/>
      <c r="G312" s="7"/>
      <c r="H312" s="8"/>
      <c r="I312" s="8"/>
      <c r="J312" s="8"/>
      <c r="K312" s="8"/>
      <c r="L312" s="7"/>
      <c r="M312" s="7" t="s">
        <v>1577</v>
      </c>
      <c r="N312" s="7" t="s">
        <v>1578</v>
      </c>
      <c r="O312" s="7" t="s">
        <v>119</v>
      </c>
      <c r="P312" s="7" t="s">
        <v>573</v>
      </c>
      <c r="Q312" s="7" t="s">
        <v>367</v>
      </c>
      <c r="R312" s="7"/>
      <c r="S312" s="8">
        <v>0</v>
      </c>
      <c r="T312" s="8">
        <v>0</v>
      </c>
      <c r="U312" s="8"/>
      <c r="V312" s="7"/>
      <c r="W312" s="7"/>
      <c r="X312" s="7"/>
      <c r="Y312" s="7"/>
      <c r="Z312" s="8"/>
      <c r="AA312" s="8"/>
    </row>
    <row r="313" spans="1:27">
      <c r="A313" s="6"/>
      <c r="B313" s="7"/>
      <c r="C313" s="7"/>
      <c r="D313" s="7"/>
      <c r="E313" s="7"/>
      <c r="F313" s="7"/>
      <c r="G313" s="7"/>
      <c r="H313" s="8"/>
      <c r="I313" s="8"/>
      <c r="J313" s="8"/>
      <c r="K313" s="8"/>
      <c r="L313" s="7"/>
      <c r="M313" s="7" t="s">
        <v>1579</v>
      </c>
      <c r="N313" s="7" t="s">
        <v>1580</v>
      </c>
      <c r="O313" s="7" t="s">
        <v>119</v>
      </c>
      <c r="P313" s="7" t="s">
        <v>561</v>
      </c>
      <c r="Q313" s="7" t="s">
        <v>363</v>
      </c>
      <c r="R313" s="7"/>
      <c r="S313" s="8">
        <v>0</v>
      </c>
      <c r="T313" s="8">
        <v>0</v>
      </c>
      <c r="U313" s="8"/>
      <c r="V313" s="7"/>
      <c r="W313" s="7"/>
      <c r="X313" s="7"/>
      <c r="Y313" s="7"/>
      <c r="Z313" s="8"/>
      <c r="AA313" s="8"/>
    </row>
    <row r="314" spans="1:27">
      <c r="A314" s="6"/>
      <c r="B314" s="7"/>
      <c r="C314" s="7"/>
      <c r="D314" s="7"/>
      <c r="E314" s="7"/>
      <c r="F314" s="7"/>
      <c r="G314" s="7"/>
      <c r="H314" s="8"/>
      <c r="I314" s="8"/>
      <c r="J314" s="8"/>
      <c r="K314" s="8"/>
      <c r="L314" s="7"/>
      <c r="M314" s="7" t="s">
        <v>1581</v>
      </c>
      <c r="N314" s="7" t="s">
        <v>1582</v>
      </c>
      <c r="O314" s="7" t="s">
        <v>119</v>
      </c>
      <c r="P314" s="7" t="s">
        <v>561</v>
      </c>
      <c r="Q314" s="7" t="s">
        <v>365</v>
      </c>
      <c r="R314" s="7"/>
      <c r="S314" s="8">
        <v>0</v>
      </c>
      <c r="T314" s="8">
        <v>0</v>
      </c>
      <c r="U314" s="8"/>
      <c r="V314" s="7"/>
      <c r="W314" s="7"/>
      <c r="X314" s="7"/>
      <c r="Y314" s="7"/>
      <c r="Z314" s="8"/>
      <c r="AA314" s="8"/>
    </row>
    <row r="315" spans="1:27">
      <c r="A315" s="6"/>
      <c r="B315" s="7"/>
      <c r="C315" s="7"/>
      <c r="D315" s="7"/>
      <c r="E315" s="7"/>
      <c r="F315" s="7"/>
      <c r="G315" s="7"/>
      <c r="H315" s="8"/>
      <c r="I315" s="8"/>
      <c r="J315" s="8"/>
      <c r="K315" s="8"/>
      <c r="L315" s="7"/>
      <c r="M315" s="7" t="s">
        <v>1583</v>
      </c>
      <c r="N315" s="7" t="s">
        <v>1584</v>
      </c>
      <c r="O315" s="7" t="s">
        <v>119</v>
      </c>
      <c r="P315" s="7" t="s">
        <v>561</v>
      </c>
      <c r="Q315" s="7" t="s">
        <v>361</v>
      </c>
      <c r="R315" s="7"/>
      <c r="S315" s="8">
        <v>0</v>
      </c>
      <c r="T315" s="8">
        <v>0</v>
      </c>
      <c r="U315" s="8"/>
      <c r="V315" s="7"/>
      <c r="W315" s="7"/>
      <c r="X315" s="7"/>
      <c r="Y315" s="7"/>
      <c r="Z315" s="8"/>
      <c r="AA315" s="8"/>
    </row>
    <row r="316" spans="1:27">
      <c r="A316" s="6"/>
      <c r="B316" s="7"/>
      <c r="C316" s="7"/>
      <c r="D316" s="7"/>
      <c r="E316" s="7"/>
      <c r="F316" s="7"/>
      <c r="G316" s="7"/>
      <c r="H316" s="8"/>
      <c r="I316" s="8"/>
      <c r="J316" s="8"/>
      <c r="K316" s="8"/>
      <c r="L316" s="7"/>
      <c r="M316" s="7" t="s">
        <v>1585</v>
      </c>
      <c r="N316" s="7" t="s">
        <v>1586</v>
      </c>
      <c r="O316" s="7" t="s">
        <v>119</v>
      </c>
      <c r="P316" s="7" t="s">
        <v>561</v>
      </c>
      <c r="Q316" s="7" t="s">
        <v>357</v>
      </c>
      <c r="R316" s="7"/>
      <c r="S316" s="8">
        <v>0</v>
      </c>
      <c r="T316" s="8">
        <v>0</v>
      </c>
      <c r="U316" s="8"/>
      <c r="V316" s="7"/>
      <c r="W316" s="7"/>
      <c r="X316" s="7"/>
      <c r="Y316" s="7"/>
      <c r="Z316" s="8"/>
      <c r="AA316" s="8"/>
    </row>
    <row r="317" spans="1:27">
      <c r="A317" s="6"/>
      <c r="B317" s="7"/>
      <c r="C317" s="7"/>
      <c r="D317" s="7"/>
      <c r="E317" s="7"/>
      <c r="F317" s="7"/>
      <c r="G317" s="7"/>
      <c r="H317" s="8"/>
      <c r="I317" s="8"/>
      <c r="J317" s="8"/>
      <c r="K317" s="8"/>
      <c r="L317" s="7"/>
      <c r="M317" s="7" t="s">
        <v>1587</v>
      </c>
      <c r="N317" s="7" t="s">
        <v>1588</v>
      </c>
      <c r="O317" s="7" t="s">
        <v>119</v>
      </c>
      <c r="P317" s="7" t="s">
        <v>555</v>
      </c>
      <c r="Q317" s="7" t="s">
        <v>351</v>
      </c>
      <c r="R317" s="7"/>
      <c r="S317" s="8">
        <v>0</v>
      </c>
      <c r="T317" s="8">
        <v>0</v>
      </c>
      <c r="U317" s="8"/>
      <c r="V317" s="7"/>
      <c r="W317" s="7"/>
      <c r="X317" s="7"/>
      <c r="Y317" s="7"/>
      <c r="Z317" s="8"/>
      <c r="AA317" s="8"/>
    </row>
    <row r="318" spans="1:27">
      <c r="A318" s="6"/>
      <c r="B318" s="7"/>
      <c r="C318" s="7"/>
      <c r="D318" s="7"/>
      <c r="E318" s="7"/>
      <c r="F318" s="7"/>
      <c r="G318" s="7"/>
      <c r="H318" s="8"/>
      <c r="I318" s="8"/>
      <c r="J318" s="8"/>
      <c r="K318" s="8"/>
      <c r="L318" s="7"/>
      <c r="M318" s="7" t="s">
        <v>1589</v>
      </c>
      <c r="N318" s="7" t="s">
        <v>1590</v>
      </c>
      <c r="O318" s="7" t="s">
        <v>119</v>
      </c>
      <c r="P318" s="7" t="s">
        <v>555</v>
      </c>
      <c r="Q318" s="7" t="s">
        <v>351</v>
      </c>
      <c r="R318" s="7"/>
      <c r="S318" s="8">
        <v>0</v>
      </c>
      <c r="T318" s="8">
        <v>0</v>
      </c>
      <c r="U318" s="8"/>
      <c r="V318" s="7"/>
      <c r="W318" s="7"/>
      <c r="X318" s="7"/>
      <c r="Y318" s="7"/>
      <c r="Z318" s="8"/>
      <c r="AA318" s="8"/>
    </row>
    <row r="319" spans="1:27">
      <c r="A319" s="6"/>
      <c r="B319" s="7"/>
      <c r="C319" s="7"/>
      <c r="D319" s="7"/>
      <c r="E319" s="7"/>
      <c r="F319" s="7"/>
      <c r="G319" s="7"/>
      <c r="H319" s="8"/>
      <c r="I319" s="8"/>
      <c r="J319" s="8"/>
      <c r="K319" s="8"/>
      <c r="L319" s="7"/>
      <c r="M319" s="7" t="s">
        <v>1591</v>
      </c>
      <c r="N319" s="7" t="s">
        <v>1592</v>
      </c>
      <c r="O319" s="7" t="s">
        <v>119</v>
      </c>
      <c r="P319" s="7" t="s">
        <v>555</v>
      </c>
      <c r="Q319" s="7" t="s">
        <v>351</v>
      </c>
      <c r="R319" s="7"/>
      <c r="S319" s="8">
        <v>0</v>
      </c>
      <c r="T319" s="8">
        <v>0</v>
      </c>
      <c r="U319" s="8"/>
      <c r="V319" s="7"/>
      <c r="W319" s="7"/>
      <c r="X319" s="7"/>
      <c r="Y319" s="7"/>
      <c r="Z319" s="8"/>
      <c r="AA319" s="8"/>
    </row>
    <row r="320" spans="1:27">
      <c r="A320" s="6"/>
      <c r="B320" s="7"/>
      <c r="C320" s="7"/>
      <c r="D320" s="7"/>
      <c r="E320" s="7"/>
      <c r="F320" s="7"/>
      <c r="G320" s="7"/>
      <c r="H320" s="8"/>
      <c r="I320" s="8"/>
      <c r="J320" s="8"/>
      <c r="K320" s="8"/>
      <c r="L320" s="7"/>
      <c r="M320" s="7" t="s">
        <v>1593</v>
      </c>
      <c r="N320" s="7" t="s">
        <v>1594</v>
      </c>
      <c r="O320" s="7" t="s">
        <v>119</v>
      </c>
      <c r="P320" s="7" t="s">
        <v>640</v>
      </c>
      <c r="Q320" s="7" t="s">
        <v>320</v>
      </c>
      <c r="R320" s="7"/>
      <c r="S320" s="8">
        <v>0</v>
      </c>
      <c r="T320" s="8">
        <v>0</v>
      </c>
      <c r="U320" s="8"/>
      <c r="V320" s="7"/>
      <c r="W320" s="7"/>
      <c r="X320" s="7"/>
      <c r="Y320" s="7"/>
      <c r="Z320" s="8"/>
      <c r="AA320" s="8"/>
    </row>
    <row r="321" spans="1:27">
      <c r="A321" s="6"/>
      <c r="B321" s="7"/>
      <c r="C321" s="7"/>
      <c r="D321" s="7"/>
      <c r="E321" s="7"/>
      <c r="F321" s="7"/>
      <c r="G321" s="7"/>
      <c r="H321" s="8"/>
      <c r="I321" s="8"/>
      <c r="J321" s="8"/>
      <c r="K321" s="8"/>
      <c r="L321" s="7"/>
      <c r="M321" s="7" t="s">
        <v>1595</v>
      </c>
      <c r="N321" s="7" t="s">
        <v>1596</v>
      </c>
      <c r="O321" s="7" t="s">
        <v>119</v>
      </c>
      <c r="P321" s="7" t="s">
        <v>640</v>
      </c>
      <c r="Q321" s="7" t="s">
        <v>320</v>
      </c>
      <c r="R321" s="7"/>
      <c r="S321" s="8">
        <v>0</v>
      </c>
      <c r="T321" s="8">
        <v>0</v>
      </c>
      <c r="U321" s="8"/>
      <c r="V321" s="7"/>
      <c r="W321" s="7"/>
      <c r="X321" s="7"/>
      <c r="Y321" s="7"/>
      <c r="Z321" s="8"/>
      <c r="AA321" s="8"/>
    </row>
    <row r="322" spans="1:27">
      <c r="A322" s="6"/>
      <c r="B322" s="7"/>
      <c r="C322" s="7"/>
      <c r="D322" s="7"/>
      <c r="E322" s="7"/>
      <c r="F322" s="7"/>
      <c r="G322" s="7"/>
      <c r="H322" s="8"/>
      <c r="I322" s="8"/>
      <c r="J322" s="8"/>
      <c r="K322" s="8"/>
      <c r="L322" s="7"/>
      <c r="M322" s="7" t="s">
        <v>1597</v>
      </c>
      <c r="N322" s="7" t="s">
        <v>1598</v>
      </c>
      <c r="O322" s="7" t="s">
        <v>119</v>
      </c>
      <c r="P322" s="7" t="s">
        <v>640</v>
      </c>
      <c r="Q322" s="7" t="s">
        <v>320</v>
      </c>
      <c r="R322" s="7"/>
      <c r="S322" s="8">
        <v>0</v>
      </c>
      <c r="T322" s="8">
        <v>0</v>
      </c>
      <c r="U322" s="8"/>
      <c r="V322" s="7"/>
      <c r="W322" s="7"/>
      <c r="X322" s="7"/>
      <c r="Y322" s="7"/>
      <c r="Z322" s="8"/>
      <c r="AA322" s="8"/>
    </row>
    <row r="323" spans="1:27">
      <c r="A323" s="6"/>
      <c r="B323" s="7"/>
      <c r="C323" s="7"/>
      <c r="D323" s="7"/>
      <c r="E323" s="7"/>
      <c r="F323" s="7"/>
      <c r="G323" s="7"/>
      <c r="H323" s="8"/>
      <c r="I323" s="8"/>
      <c r="J323" s="8"/>
      <c r="K323" s="8"/>
      <c r="L323" s="7"/>
      <c r="M323" s="7" t="s">
        <v>1599</v>
      </c>
      <c r="N323" s="7" t="s">
        <v>1600</v>
      </c>
      <c r="O323" s="7" t="s">
        <v>119</v>
      </c>
      <c r="P323" s="7" t="s">
        <v>618</v>
      </c>
      <c r="Q323" s="7" t="s">
        <v>445</v>
      </c>
      <c r="R323" s="7"/>
      <c r="S323" s="8">
        <v>0</v>
      </c>
      <c r="T323" s="8">
        <v>0</v>
      </c>
      <c r="U323" s="8"/>
      <c r="V323" s="7"/>
      <c r="W323" s="7"/>
      <c r="X323" s="7"/>
      <c r="Y323" s="7"/>
      <c r="Z323" s="8"/>
      <c r="AA323" s="8"/>
    </row>
    <row r="324" spans="1:27">
      <c r="A324" s="6"/>
      <c r="B324" s="7"/>
      <c r="C324" s="7"/>
      <c r="D324" s="7"/>
      <c r="E324" s="7"/>
      <c r="F324" s="7"/>
      <c r="G324" s="7"/>
      <c r="H324" s="8"/>
      <c r="I324" s="8"/>
      <c r="J324" s="8"/>
      <c r="K324" s="8"/>
      <c r="L324" s="7"/>
      <c r="M324" s="7" t="s">
        <v>1601</v>
      </c>
      <c r="N324" s="7" t="s">
        <v>1602</v>
      </c>
      <c r="O324" s="7" t="s">
        <v>119</v>
      </c>
      <c r="P324" s="7" t="s">
        <v>679</v>
      </c>
      <c r="Q324" s="7" t="s">
        <v>320</v>
      </c>
      <c r="R324" s="7"/>
      <c r="S324" s="8">
        <v>0</v>
      </c>
      <c r="T324" s="8">
        <v>0</v>
      </c>
      <c r="U324" s="8"/>
      <c r="V324" s="7"/>
      <c r="W324" s="7"/>
      <c r="X324" s="7"/>
      <c r="Y324" s="7"/>
      <c r="Z324" s="8"/>
      <c r="AA324" s="8"/>
    </row>
    <row r="325" spans="1:27">
      <c r="A325" s="6"/>
      <c r="B325" s="7"/>
      <c r="C325" s="7"/>
      <c r="D325" s="7"/>
      <c r="E325" s="7"/>
      <c r="F325" s="7"/>
      <c r="G325" s="7"/>
      <c r="H325" s="8"/>
      <c r="I325" s="8"/>
      <c r="J325" s="8"/>
      <c r="K325" s="8"/>
      <c r="L325" s="7"/>
      <c r="M325" s="7" t="s">
        <v>1603</v>
      </c>
      <c r="N325" s="7" t="s">
        <v>1604</v>
      </c>
      <c r="O325" s="7" t="s">
        <v>119</v>
      </c>
      <c r="P325" s="7" t="s">
        <v>555</v>
      </c>
      <c r="Q325" s="7" t="s">
        <v>351</v>
      </c>
      <c r="R325" s="7"/>
      <c r="S325" s="8">
        <v>0</v>
      </c>
      <c r="T325" s="8">
        <v>0</v>
      </c>
      <c r="U325" s="8"/>
      <c r="V325" s="7"/>
      <c r="W325" s="7"/>
      <c r="X325" s="7"/>
      <c r="Y325" s="7"/>
      <c r="Z325" s="8"/>
      <c r="AA325" s="8"/>
    </row>
    <row r="326" spans="1:27">
      <c r="A326" s="6"/>
      <c r="B326" s="7"/>
      <c r="C326" s="7"/>
      <c r="D326" s="7"/>
      <c r="E326" s="7"/>
      <c r="F326" s="7"/>
      <c r="G326" s="7"/>
      <c r="H326" s="8"/>
      <c r="I326" s="8"/>
      <c r="J326" s="8"/>
      <c r="K326" s="8"/>
      <c r="L326" s="7"/>
      <c r="M326" s="7" t="s">
        <v>1605</v>
      </c>
      <c r="N326" s="7" t="s">
        <v>1606</v>
      </c>
      <c r="O326" s="7" t="s">
        <v>119</v>
      </c>
      <c r="P326" s="7" t="s">
        <v>644</v>
      </c>
      <c r="Q326" s="7" t="s">
        <v>324</v>
      </c>
      <c r="R326" s="7"/>
      <c r="S326" s="8">
        <v>0</v>
      </c>
      <c r="T326" s="8">
        <v>0</v>
      </c>
      <c r="U326" s="8"/>
      <c r="V326" s="7"/>
      <c r="W326" s="7"/>
      <c r="X326" s="7"/>
      <c r="Y326" s="7"/>
      <c r="Z326" s="8"/>
      <c r="AA326" s="8"/>
    </row>
    <row r="327" spans="1:27">
      <c r="A327" s="6"/>
      <c r="B327" s="7"/>
      <c r="C327" s="7"/>
      <c r="D327" s="7"/>
      <c r="E327" s="7"/>
      <c r="F327" s="7"/>
      <c r="G327" s="7"/>
      <c r="H327" s="8"/>
      <c r="I327" s="8"/>
      <c r="J327" s="8"/>
      <c r="K327" s="8"/>
      <c r="L327" s="7"/>
      <c r="M327" s="7" t="s">
        <v>1607</v>
      </c>
      <c r="N327" s="7" t="s">
        <v>1608</v>
      </c>
      <c r="O327" s="7" t="s">
        <v>119</v>
      </c>
      <c r="P327" s="7" t="s">
        <v>613</v>
      </c>
      <c r="Q327" s="7" t="s">
        <v>314</v>
      </c>
      <c r="R327" s="7"/>
      <c r="S327" s="8">
        <v>0</v>
      </c>
      <c r="T327" s="8">
        <v>0</v>
      </c>
      <c r="U327" s="8"/>
      <c r="V327" s="7"/>
      <c r="W327" s="7"/>
      <c r="X327" s="7"/>
      <c r="Y327" s="7"/>
      <c r="Z327" s="8"/>
      <c r="AA327" s="8"/>
    </row>
    <row r="328" spans="1:27">
      <c r="A328" s="6"/>
      <c r="B328" s="7"/>
      <c r="C328" s="7"/>
      <c r="D328" s="7"/>
      <c r="E328" s="7"/>
      <c r="F328" s="7"/>
      <c r="G328" s="7"/>
      <c r="H328" s="8"/>
      <c r="I328" s="8"/>
      <c r="J328" s="8"/>
      <c r="K328" s="8"/>
      <c r="L328" s="7"/>
      <c r="M328" s="7" t="s">
        <v>1609</v>
      </c>
      <c r="N328" s="7" t="s">
        <v>1610</v>
      </c>
      <c r="O328" s="7" t="s">
        <v>119</v>
      </c>
      <c r="P328" s="7" t="s">
        <v>613</v>
      </c>
      <c r="Q328" s="7" t="s">
        <v>314</v>
      </c>
      <c r="R328" s="7"/>
      <c r="S328" s="8">
        <v>0</v>
      </c>
      <c r="T328" s="8">
        <v>0</v>
      </c>
      <c r="U328" s="8"/>
      <c r="V328" s="7"/>
      <c r="W328" s="7"/>
      <c r="X328" s="7"/>
      <c r="Y328" s="7"/>
      <c r="Z328" s="8"/>
      <c r="AA328" s="8"/>
    </row>
    <row r="329" spans="1:27">
      <c r="A329" s="6"/>
      <c r="B329" s="7"/>
      <c r="C329" s="7"/>
      <c r="D329" s="7"/>
      <c r="E329" s="7"/>
      <c r="F329" s="7"/>
      <c r="G329" s="7"/>
      <c r="H329" s="8"/>
      <c r="I329" s="8"/>
      <c r="J329" s="8"/>
      <c r="K329" s="8"/>
      <c r="L329" s="7"/>
      <c r="M329" s="7" t="s">
        <v>1611</v>
      </c>
      <c r="N329" s="7" t="s">
        <v>1612</v>
      </c>
      <c r="O329" s="7" t="s">
        <v>119</v>
      </c>
      <c r="P329" s="7" t="s">
        <v>611</v>
      </c>
      <c r="Q329" s="7" t="s">
        <v>465</v>
      </c>
      <c r="R329" s="7"/>
      <c r="S329" s="8">
        <v>0</v>
      </c>
      <c r="T329" s="8">
        <v>0</v>
      </c>
      <c r="U329" s="8"/>
      <c r="V329" s="7"/>
      <c r="W329" s="7"/>
      <c r="X329" s="7"/>
      <c r="Y329" s="7"/>
      <c r="Z329" s="8"/>
      <c r="AA329" s="8"/>
    </row>
    <row r="330" spans="1:27">
      <c r="A330" s="6"/>
      <c r="B330" s="7"/>
      <c r="C330" s="7"/>
      <c r="D330" s="7"/>
      <c r="E330" s="7"/>
      <c r="F330" s="7"/>
      <c r="G330" s="7"/>
      <c r="H330" s="8"/>
      <c r="I330" s="8"/>
      <c r="J330" s="8"/>
      <c r="K330" s="8"/>
      <c r="L330" s="7"/>
      <c r="M330" s="7" t="s">
        <v>1613</v>
      </c>
      <c r="N330" s="7" t="s">
        <v>1614</v>
      </c>
      <c r="O330" s="7" t="s">
        <v>119</v>
      </c>
      <c r="P330" s="7" t="s">
        <v>611</v>
      </c>
      <c r="Q330" s="7" t="s">
        <v>465</v>
      </c>
      <c r="R330" s="7"/>
      <c r="S330" s="8">
        <v>0</v>
      </c>
      <c r="T330" s="8">
        <v>0</v>
      </c>
      <c r="U330" s="8"/>
      <c r="V330" s="7"/>
      <c r="W330" s="7"/>
      <c r="X330" s="7"/>
      <c r="Y330" s="7"/>
      <c r="Z330" s="8"/>
      <c r="AA330" s="8"/>
    </row>
    <row r="331" spans="1:27">
      <c r="A331" s="6"/>
      <c r="B331" s="7"/>
      <c r="C331" s="7"/>
      <c r="D331" s="7"/>
      <c r="E331" s="7"/>
      <c r="F331" s="7"/>
      <c r="G331" s="7"/>
      <c r="H331" s="8"/>
      <c r="I331" s="8"/>
      <c r="J331" s="8"/>
      <c r="K331" s="8"/>
      <c r="L331" s="7"/>
      <c r="M331" s="7" t="s">
        <v>1615</v>
      </c>
      <c r="N331" s="7" t="s">
        <v>1616</v>
      </c>
      <c r="O331" s="7" t="s">
        <v>119</v>
      </c>
      <c r="P331" s="7" t="s">
        <v>611</v>
      </c>
      <c r="Q331" s="7" t="s">
        <v>465</v>
      </c>
      <c r="R331" s="7"/>
      <c r="S331" s="8">
        <v>0</v>
      </c>
      <c r="T331" s="8">
        <v>0</v>
      </c>
      <c r="U331" s="8"/>
      <c r="V331" s="7"/>
      <c r="W331" s="7"/>
      <c r="X331" s="7"/>
      <c r="Y331" s="7"/>
      <c r="Z331" s="8"/>
      <c r="AA331" s="8"/>
    </row>
    <row r="332" spans="1:27">
      <c r="A332" s="6"/>
      <c r="B332" s="7"/>
      <c r="C332" s="7"/>
      <c r="D332" s="7"/>
      <c r="E332" s="7"/>
      <c r="F332" s="7"/>
      <c r="G332" s="7"/>
      <c r="H332" s="8"/>
      <c r="I332" s="8"/>
      <c r="J332" s="8"/>
      <c r="K332" s="8"/>
      <c r="L332" s="7"/>
      <c r="M332" s="7" t="s">
        <v>1617</v>
      </c>
      <c r="N332" s="7" t="s">
        <v>1618</v>
      </c>
      <c r="O332" s="7" t="s">
        <v>119</v>
      </c>
      <c r="P332" s="7" t="s">
        <v>663</v>
      </c>
      <c r="Q332" s="20" t="s">
        <v>497</v>
      </c>
      <c r="R332" s="7"/>
      <c r="S332" s="8">
        <v>0</v>
      </c>
      <c r="T332" s="8">
        <v>0</v>
      </c>
      <c r="U332" s="8"/>
      <c r="V332" s="7"/>
      <c r="W332" s="7"/>
      <c r="X332" s="7"/>
      <c r="Y332" s="7"/>
      <c r="Z332" s="8"/>
      <c r="AA332" s="8"/>
    </row>
    <row r="333" spans="1:27">
      <c r="A333" s="6"/>
      <c r="B333" s="7"/>
      <c r="C333" s="7"/>
      <c r="D333" s="7"/>
      <c r="E333" s="7"/>
      <c r="F333" s="7"/>
      <c r="G333" s="7"/>
      <c r="H333" s="8"/>
      <c r="I333" s="8"/>
      <c r="J333" s="8"/>
      <c r="K333" s="8"/>
      <c r="L333" s="7"/>
      <c r="M333" s="7" t="s">
        <v>1619</v>
      </c>
      <c r="N333" s="7" t="s">
        <v>1620</v>
      </c>
      <c r="O333" s="7" t="s">
        <v>119</v>
      </c>
      <c r="P333" s="7" t="s">
        <v>613</v>
      </c>
      <c r="Q333" s="20" t="s">
        <v>314</v>
      </c>
      <c r="R333" s="7"/>
      <c r="S333" s="8">
        <v>0</v>
      </c>
      <c r="T333" s="8">
        <v>0</v>
      </c>
      <c r="U333" s="8"/>
      <c r="V333" s="7"/>
      <c r="W333" s="7"/>
      <c r="X333" s="7"/>
      <c r="Y333" s="7"/>
      <c r="Z333" s="8"/>
      <c r="AA333" s="8"/>
    </row>
    <row r="334" spans="1:27">
      <c r="A334" s="6"/>
      <c r="B334" s="7"/>
      <c r="C334" s="7"/>
      <c r="D334" s="7"/>
      <c r="E334" s="7"/>
      <c r="F334" s="7"/>
      <c r="G334" s="7"/>
      <c r="H334" s="8"/>
      <c r="I334" s="8"/>
      <c r="J334" s="8"/>
      <c r="K334" s="8"/>
      <c r="L334" s="7"/>
      <c r="M334" s="7" t="s">
        <v>1621</v>
      </c>
      <c r="N334" s="7" t="s">
        <v>1622</v>
      </c>
      <c r="O334" s="7" t="s">
        <v>119</v>
      </c>
      <c r="P334" s="7" t="s">
        <v>613</v>
      </c>
      <c r="Q334" s="20" t="s">
        <v>314</v>
      </c>
      <c r="R334" s="7"/>
      <c r="S334" s="8">
        <v>0</v>
      </c>
      <c r="T334" s="8">
        <v>0</v>
      </c>
      <c r="U334" s="8"/>
      <c r="V334" s="7"/>
      <c r="W334" s="7"/>
      <c r="X334" s="7"/>
      <c r="Y334" s="7"/>
      <c r="Z334" s="8"/>
      <c r="AA334" s="8"/>
    </row>
    <row r="335" spans="1:27">
      <c r="A335" s="6"/>
      <c r="B335" s="7"/>
      <c r="C335" s="7"/>
      <c r="D335" s="7"/>
      <c r="E335" s="7"/>
      <c r="F335" s="7"/>
      <c r="G335" s="7"/>
      <c r="H335" s="8"/>
      <c r="I335" s="8"/>
      <c r="J335" s="8"/>
      <c r="K335" s="8"/>
      <c r="L335" s="7"/>
      <c r="M335" s="7" t="s">
        <v>1623</v>
      </c>
      <c r="N335" s="7" t="s">
        <v>1624</v>
      </c>
      <c r="O335" s="7" t="s">
        <v>119</v>
      </c>
      <c r="P335" s="7" t="s">
        <v>613</v>
      </c>
      <c r="Q335" s="7" t="s">
        <v>314</v>
      </c>
      <c r="R335" s="7"/>
      <c r="S335" s="8">
        <v>0</v>
      </c>
      <c r="T335" s="8">
        <v>0</v>
      </c>
      <c r="U335" s="8"/>
      <c r="V335" s="7"/>
      <c r="W335" s="7"/>
      <c r="X335" s="7"/>
      <c r="Y335" s="7"/>
      <c r="Z335" s="8"/>
      <c r="AA335" s="8"/>
    </row>
    <row r="336" spans="1:27">
      <c r="A336" s="6"/>
      <c r="B336" s="7"/>
      <c r="C336" s="7"/>
      <c r="D336" s="7"/>
      <c r="E336" s="7"/>
      <c r="F336" s="7"/>
      <c r="G336" s="7"/>
      <c r="H336" s="8"/>
      <c r="I336" s="8"/>
      <c r="J336" s="8"/>
      <c r="K336" s="8"/>
      <c r="L336" s="7"/>
      <c r="M336" s="7" t="s">
        <v>1625</v>
      </c>
      <c r="N336" s="7" t="s">
        <v>1626</v>
      </c>
      <c r="O336" s="7" t="s">
        <v>119</v>
      </c>
      <c r="P336" s="7" t="s">
        <v>665</v>
      </c>
      <c r="Q336" s="7" t="s">
        <v>503</v>
      </c>
      <c r="R336" s="7"/>
      <c r="S336" s="8">
        <v>0</v>
      </c>
      <c r="T336" s="8">
        <v>0</v>
      </c>
      <c r="U336" s="8"/>
      <c r="V336" s="7"/>
      <c r="W336" s="7"/>
      <c r="X336" s="7"/>
      <c r="Y336" s="7"/>
      <c r="Z336" s="8"/>
      <c r="AA336" s="8"/>
    </row>
    <row r="337" spans="1:27">
      <c r="A337" s="6"/>
      <c r="B337" s="7"/>
      <c r="C337" s="7"/>
      <c r="D337" s="7"/>
      <c r="E337" s="7"/>
      <c r="F337" s="7"/>
      <c r="G337" s="7"/>
      <c r="H337" s="8"/>
      <c r="I337" s="8"/>
      <c r="J337" s="8"/>
      <c r="K337" s="8"/>
      <c r="L337" s="7"/>
      <c r="M337" s="7" t="s">
        <v>1627</v>
      </c>
      <c r="N337" s="7" t="s">
        <v>1628</v>
      </c>
      <c r="O337" s="7" t="s">
        <v>119</v>
      </c>
      <c r="P337" s="7" t="s">
        <v>665</v>
      </c>
      <c r="Q337" s="7" t="s">
        <v>503</v>
      </c>
      <c r="R337" s="7"/>
      <c r="S337" s="8">
        <v>0</v>
      </c>
      <c r="T337" s="8">
        <v>0</v>
      </c>
      <c r="U337" s="8"/>
      <c r="V337" s="7"/>
      <c r="W337" s="7"/>
      <c r="X337" s="7"/>
      <c r="Y337" s="7"/>
      <c r="Z337" s="8"/>
      <c r="AA337" s="8"/>
    </row>
    <row r="338" spans="1:27">
      <c r="A338" s="6"/>
      <c r="B338" s="7"/>
      <c r="C338" s="7"/>
      <c r="D338" s="7"/>
      <c r="E338" s="7"/>
      <c r="F338" s="7"/>
      <c r="G338" s="7"/>
      <c r="H338" s="8"/>
      <c r="I338" s="8"/>
      <c r="J338" s="8"/>
      <c r="K338" s="8"/>
      <c r="L338" s="7"/>
      <c r="M338" s="7" t="s">
        <v>1629</v>
      </c>
      <c r="N338" s="7" t="s">
        <v>1630</v>
      </c>
      <c r="O338" s="7" t="s">
        <v>119</v>
      </c>
      <c r="P338" s="7" t="s">
        <v>663</v>
      </c>
      <c r="Q338" s="7" t="s">
        <v>497</v>
      </c>
      <c r="R338" s="7"/>
      <c r="S338" s="8">
        <v>0</v>
      </c>
      <c r="T338" s="8">
        <v>0</v>
      </c>
      <c r="U338" s="8"/>
      <c r="V338" s="7"/>
      <c r="W338" s="7"/>
      <c r="X338" s="7"/>
      <c r="Y338" s="7"/>
      <c r="Z338" s="8"/>
      <c r="AA338" s="8"/>
    </row>
    <row r="339" spans="1:27">
      <c r="A339" s="6"/>
      <c r="B339" s="7"/>
      <c r="C339" s="7"/>
      <c r="D339" s="7"/>
      <c r="E339" s="7"/>
      <c r="F339" s="7"/>
      <c r="G339" s="7"/>
      <c r="H339" s="8"/>
      <c r="I339" s="8"/>
      <c r="J339" s="8"/>
      <c r="K339" s="8"/>
      <c r="L339" s="7"/>
      <c r="M339" s="7" t="s">
        <v>1631</v>
      </c>
      <c r="N339" s="7" t="s">
        <v>1632</v>
      </c>
      <c r="O339" s="7" t="s">
        <v>119</v>
      </c>
      <c r="P339" s="7" t="s">
        <v>663</v>
      </c>
      <c r="Q339" s="7" t="s">
        <v>497</v>
      </c>
      <c r="R339" s="7"/>
      <c r="S339" s="8">
        <v>0</v>
      </c>
      <c r="T339" s="8">
        <v>0</v>
      </c>
      <c r="U339" s="8"/>
      <c r="V339" s="7"/>
      <c r="W339" s="7"/>
      <c r="X339" s="7"/>
      <c r="Y339" s="7"/>
      <c r="Z339" s="8"/>
      <c r="AA339" s="8"/>
    </row>
    <row r="340" spans="1:27">
      <c r="A340" s="6"/>
      <c r="B340" s="7"/>
      <c r="C340" s="7"/>
      <c r="D340" s="7"/>
      <c r="E340" s="7"/>
      <c r="F340" s="7"/>
      <c r="G340" s="7"/>
      <c r="H340" s="8"/>
      <c r="I340" s="8"/>
      <c r="J340" s="8"/>
      <c r="K340" s="8"/>
      <c r="L340" s="7"/>
      <c r="M340" s="7" t="s">
        <v>1633</v>
      </c>
      <c r="N340" s="7" t="s">
        <v>1634</v>
      </c>
      <c r="O340" s="7" t="s">
        <v>119</v>
      </c>
      <c r="P340" s="7" t="s">
        <v>665</v>
      </c>
      <c r="Q340" s="7" t="s">
        <v>497</v>
      </c>
      <c r="R340" s="7"/>
      <c r="S340" s="8">
        <v>0</v>
      </c>
      <c r="T340" s="8">
        <v>0</v>
      </c>
      <c r="U340" s="8"/>
      <c r="V340" s="7"/>
      <c r="W340" s="7"/>
      <c r="X340" s="7"/>
      <c r="Y340" s="7"/>
      <c r="Z340" s="8"/>
      <c r="AA340" s="8"/>
    </row>
    <row r="341" spans="1:27">
      <c r="A341" s="6"/>
      <c r="B341" s="7"/>
      <c r="C341" s="7"/>
      <c r="D341" s="7"/>
      <c r="E341" s="7"/>
      <c r="F341" s="7"/>
      <c r="G341" s="7"/>
      <c r="H341" s="8"/>
      <c r="I341" s="8"/>
      <c r="J341" s="8"/>
      <c r="K341" s="8"/>
      <c r="L341" s="7"/>
      <c r="M341" s="7" t="s">
        <v>1635</v>
      </c>
      <c r="N341" s="7" t="s">
        <v>1636</v>
      </c>
      <c r="O341" s="7" t="s">
        <v>119</v>
      </c>
      <c r="P341" s="7" t="s">
        <v>663</v>
      </c>
      <c r="Q341" s="7" t="s">
        <v>497</v>
      </c>
      <c r="R341" s="7"/>
      <c r="S341" s="8">
        <v>0</v>
      </c>
      <c r="T341" s="8">
        <v>0</v>
      </c>
      <c r="U341" s="8"/>
      <c r="V341" s="7"/>
      <c r="W341" s="7"/>
      <c r="X341" s="7"/>
      <c r="Y341" s="7"/>
      <c r="Z341" s="8"/>
      <c r="AA341" s="8"/>
    </row>
    <row r="342" spans="1:27">
      <c r="A342" s="6"/>
      <c r="B342" s="7"/>
      <c r="C342" s="7"/>
      <c r="D342" s="7"/>
      <c r="E342" s="7"/>
      <c r="F342" s="7"/>
      <c r="G342" s="7"/>
      <c r="H342" s="8"/>
      <c r="I342" s="8"/>
      <c r="J342" s="8"/>
      <c r="K342" s="8"/>
      <c r="L342" s="7"/>
      <c r="M342" s="7" t="s">
        <v>1637</v>
      </c>
      <c r="N342" s="7" t="s">
        <v>1638</v>
      </c>
      <c r="O342" s="7" t="s">
        <v>119</v>
      </c>
      <c r="P342" s="7" t="s">
        <v>663</v>
      </c>
      <c r="Q342" s="7" t="s">
        <v>497</v>
      </c>
      <c r="R342" s="7"/>
      <c r="S342" s="8">
        <v>0</v>
      </c>
      <c r="T342" s="8">
        <v>0</v>
      </c>
      <c r="U342" s="8"/>
      <c r="V342" s="7"/>
      <c r="W342" s="7"/>
      <c r="X342" s="7"/>
      <c r="Y342" s="7"/>
      <c r="Z342" s="8"/>
      <c r="AA342" s="8"/>
    </row>
    <row r="343" spans="1:27">
      <c r="A343" s="6"/>
      <c r="B343" s="7"/>
      <c r="C343" s="7"/>
      <c r="D343" s="7"/>
      <c r="E343" s="7"/>
      <c r="F343" s="7"/>
      <c r="G343" s="7"/>
      <c r="H343" s="8"/>
      <c r="I343" s="8"/>
      <c r="J343" s="8"/>
      <c r="K343" s="8"/>
      <c r="L343" s="7"/>
      <c r="M343" s="7" t="s">
        <v>1639</v>
      </c>
      <c r="N343" s="7" t="s">
        <v>1640</v>
      </c>
      <c r="O343" s="7" t="s">
        <v>119</v>
      </c>
      <c r="P343" s="7" t="s">
        <v>663</v>
      </c>
      <c r="Q343" s="7" t="s">
        <v>497</v>
      </c>
      <c r="R343" s="7"/>
      <c r="S343" s="8">
        <v>0</v>
      </c>
      <c r="T343" s="8">
        <v>0</v>
      </c>
      <c r="U343" s="8"/>
      <c r="V343" s="7"/>
      <c r="W343" s="7"/>
      <c r="X343" s="7"/>
      <c r="Y343" s="7"/>
      <c r="Z343" s="8"/>
      <c r="AA343" s="8"/>
    </row>
    <row r="344" spans="1:27">
      <c r="A344" s="6"/>
      <c r="B344" s="7"/>
      <c r="C344" s="7"/>
      <c r="D344" s="7"/>
      <c r="E344" s="7"/>
      <c r="F344" s="7"/>
      <c r="G344" s="7"/>
      <c r="H344" s="8"/>
      <c r="I344" s="8"/>
      <c r="J344" s="8"/>
      <c r="K344" s="8"/>
      <c r="L344" s="7"/>
      <c r="M344" s="7" t="s">
        <v>1641</v>
      </c>
      <c r="N344" s="7" t="s">
        <v>1642</v>
      </c>
      <c r="O344" s="7" t="s">
        <v>119</v>
      </c>
      <c r="P344" s="7" t="s">
        <v>663</v>
      </c>
      <c r="Q344" s="7" t="s">
        <v>497</v>
      </c>
      <c r="R344" s="7"/>
      <c r="S344" s="8">
        <v>0</v>
      </c>
      <c r="T344" s="8">
        <v>0</v>
      </c>
      <c r="U344" s="8"/>
      <c r="V344" s="7"/>
      <c r="W344" s="7"/>
      <c r="X344" s="7"/>
      <c r="Y344" s="7"/>
      <c r="Z344" s="8"/>
      <c r="AA344" s="8"/>
    </row>
    <row r="345" spans="1:27">
      <c r="A345" s="6"/>
      <c r="B345" s="7"/>
      <c r="C345" s="7"/>
      <c r="D345" s="7"/>
      <c r="E345" s="7"/>
      <c r="F345" s="7"/>
      <c r="G345" s="7"/>
      <c r="H345" s="8"/>
      <c r="I345" s="8"/>
      <c r="J345" s="8"/>
      <c r="K345" s="8"/>
      <c r="L345" s="7"/>
      <c r="M345" s="7" t="s">
        <v>1643</v>
      </c>
      <c r="N345" s="7" t="s">
        <v>1644</v>
      </c>
      <c r="O345" s="7" t="s">
        <v>119</v>
      </c>
      <c r="P345" s="7" t="s">
        <v>663</v>
      </c>
      <c r="Q345" s="7" t="s">
        <v>497</v>
      </c>
      <c r="R345" s="7"/>
      <c r="S345" s="8">
        <v>0</v>
      </c>
      <c r="T345" s="8">
        <v>0</v>
      </c>
      <c r="U345" s="8"/>
      <c r="V345" s="7"/>
      <c r="W345" s="7"/>
      <c r="X345" s="7"/>
      <c r="Y345" s="7"/>
      <c r="Z345" s="8"/>
      <c r="AA345" s="8"/>
    </row>
    <row r="346" spans="1:27">
      <c r="A346" s="6"/>
      <c r="B346" s="7"/>
      <c r="C346" s="7"/>
      <c r="D346" s="7"/>
      <c r="E346" s="7"/>
      <c r="F346" s="7"/>
      <c r="G346" s="7"/>
      <c r="H346" s="8"/>
      <c r="I346" s="8"/>
      <c r="J346" s="8"/>
      <c r="K346" s="8"/>
      <c r="L346" s="7"/>
      <c r="M346" s="7" t="s">
        <v>1645</v>
      </c>
      <c r="N346" s="7" t="s">
        <v>1646</v>
      </c>
      <c r="O346" s="7" t="s">
        <v>119</v>
      </c>
      <c r="P346" s="7" t="s">
        <v>665</v>
      </c>
      <c r="Q346" s="7" t="s">
        <v>503</v>
      </c>
      <c r="R346" s="7"/>
      <c r="S346" s="8">
        <v>0</v>
      </c>
      <c r="T346" s="8">
        <v>0</v>
      </c>
      <c r="U346" s="8"/>
      <c r="V346" s="7"/>
      <c r="W346" s="7"/>
      <c r="X346" s="7"/>
      <c r="Y346" s="7"/>
      <c r="Z346" s="8"/>
      <c r="AA346" s="8"/>
    </row>
    <row r="347" spans="1:27">
      <c r="A347" s="6"/>
      <c r="B347" s="7"/>
      <c r="C347" s="7"/>
      <c r="D347" s="7"/>
      <c r="E347" s="7"/>
      <c r="F347" s="7"/>
      <c r="G347" s="7"/>
      <c r="H347" s="8"/>
      <c r="I347" s="8"/>
      <c r="J347" s="8"/>
      <c r="K347" s="8"/>
      <c r="L347" s="7"/>
      <c r="M347" s="7" t="s">
        <v>1647</v>
      </c>
      <c r="N347" s="7" t="s">
        <v>1648</v>
      </c>
      <c r="O347" s="7" t="s">
        <v>119</v>
      </c>
      <c r="P347" s="7" t="s">
        <v>663</v>
      </c>
      <c r="Q347" s="7" t="s">
        <v>497</v>
      </c>
      <c r="R347" s="7"/>
      <c r="S347" s="8">
        <v>0</v>
      </c>
      <c r="T347" s="8">
        <v>0</v>
      </c>
      <c r="U347" s="8"/>
      <c r="V347" s="7"/>
      <c r="W347" s="7"/>
      <c r="X347" s="7"/>
      <c r="Y347" s="7"/>
      <c r="Z347" s="8"/>
      <c r="AA347" s="8"/>
    </row>
    <row r="348" spans="1:27">
      <c r="A348" s="6"/>
      <c r="B348" s="7"/>
      <c r="C348" s="7"/>
      <c r="D348" s="7"/>
      <c r="E348" s="7"/>
      <c r="F348" s="7"/>
      <c r="G348" s="7"/>
      <c r="H348" s="8"/>
      <c r="I348" s="8"/>
      <c r="J348" s="8"/>
      <c r="K348" s="8"/>
      <c r="L348" s="7"/>
      <c r="M348" s="7" t="s">
        <v>1649</v>
      </c>
      <c r="N348" s="7" t="s">
        <v>1650</v>
      </c>
      <c r="O348" s="7" t="s">
        <v>119</v>
      </c>
      <c r="P348" s="7" t="s">
        <v>677</v>
      </c>
      <c r="Q348" s="7" t="s">
        <v>465</v>
      </c>
      <c r="R348" s="7"/>
      <c r="S348" s="8">
        <v>0</v>
      </c>
      <c r="T348" s="8">
        <v>0</v>
      </c>
      <c r="U348" s="8"/>
      <c r="V348" s="7"/>
      <c r="W348" s="7"/>
      <c r="X348" s="7"/>
      <c r="Y348" s="7"/>
      <c r="Z348" s="8"/>
      <c r="AA348" s="8"/>
    </row>
    <row r="349" spans="1:27">
      <c r="A349" s="6"/>
      <c r="B349" s="7"/>
      <c r="C349" s="7"/>
      <c r="D349" s="7"/>
      <c r="E349" s="7"/>
      <c r="F349" s="7"/>
      <c r="G349" s="7"/>
      <c r="H349" s="8"/>
      <c r="I349" s="8"/>
      <c r="J349" s="8"/>
      <c r="K349" s="8"/>
      <c r="L349" s="7"/>
      <c r="M349" s="7" t="s">
        <v>1651</v>
      </c>
      <c r="N349" s="7" t="s">
        <v>1652</v>
      </c>
      <c r="O349" s="7" t="s">
        <v>119</v>
      </c>
      <c r="P349" s="7" t="s">
        <v>679</v>
      </c>
      <c r="Q349" s="7" t="s">
        <v>338</v>
      </c>
      <c r="R349" s="7"/>
      <c r="S349" s="8">
        <v>0</v>
      </c>
      <c r="T349" s="8">
        <v>0</v>
      </c>
      <c r="U349" s="8"/>
      <c r="V349" s="7"/>
      <c r="W349" s="7"/>
      <c r="X349" s="7"/>
      <c r="Y349" s="7"/>
      <c r="Z349" s="8"/>
      <c r="AA349" s="8"/>
    </row>
    <row r="350" spans="1:27">
      <c r="A350" s="6"/>
      <c r="B350" s="7"/>
      <c r="C350" s="7"/>
      <c r="D350" s="7"/>
      <c r="E350" s="7"/>
      <c r="F350" s="7"/>
      <c r="G350" s="7"/>
      <c r="H350" s="8"/>
      <c r="I350" s="8"/>
      <c r="J350" s="8"/>
      <c r="K350" s="8"/>
      <c r="L350" s="7"/>
      <c r="M350" s="7" t="s">
        <v>1653</v>
      </c>
      <c r="N350" s="7" t="s">
        <v>1654</v>
      </c>
      <c r="O350" s="7" t="s">
        <v>119</v>
      </c>
      <c r="P350" s="7" t="s">
        <v>679</v>
      </c>
      <c r="Q350" s="7" t="s">
        <v>465</v>
      </c>
      <c r="R350" s="7"/>
      <c r="S350" s="8">
        <v>0</v>
      </c>
      <c r="T350" s="8">
        <v>0</v>
      </c>
      <c r="U350" s="8"/>
      <c r="V350" s="7"/>
      <c r="W350" s="7"/>
      <c r="X350" s="7"/>
      <c r="Y350" s="7"/>
      <c r="Z350" s="8"/>
      <c r="AA350" s="8"/>
    </row>
    <row r="351" spans="1:27">
      <c r="A351" s="6"/>
      <c r="B351" s="7"/>
      <c r="C351" s="7"/>
      <c r="D351" s="7"/>
      <c r="E351" s="7"/>
      <c r="F351" s="7"/>
      <c r="G351" s="7"/>
      <c r="H351" s="8"/>
      <c r="I351" s="8"/>
      <c r="J351" s="8"/>
      <c r="K351" s="8"/>
      <c r="L351" s="7"/>
      <c r="M351" s="7" t="s">
        <v>1655</v>
      </c>
      <c r="N351" s="7" t="s">
        <v>1656</v>
      </c>
      <c r="O351" s="7" t="s">
        <v>119</v>
      </c>
      <c r="P351" s="7" t="s">
        <v>679</v>
      </c>
      <c r="Q351" s="7" t="s">
        <v>465</v>
      </c>
      <c r="R351" s="7"/>
      <c r="S351" s="8">
        <v>0</v>
      </c>
      <c r="T351" s="8">
        <v>0</v>
      </c>
      <c r="U351" s="8"/>
      <c r="V351" s="7"/>
      <c r="W351" s="7"/>
      <c r="X351" s="7"/>
      <c r="Y351" s="7"/>
      <c r="Z351" s="8"/>
      <c r="AA351" s="8"/>
    </row>
    <row r="352" spans="1:27">
      <c r="A352" s="6"/>
      <c r="B352" s="7"/>
      <c r="C352" s="7"/>
      <c r="D352" s="7"/>
      <c r="E352" s="7"/>
      <c r="F352" s="7"/>
      <c r="G352" s="7"/>
      <c r="H352" s="8"/>
      <c r="I352" s="8"/>
      <c r="J352" s="8"/>
      <c r="K352" s="8"/>
      <c r="L352" s="7"/>
      <c r="M352" s="7" t="s">
        <v>1657</v>
      </c>
      <c r="N352" s="7" t="s">
        <v>1658</v>
      </c>
      <c r="O352" s="7" t="s">
        <v>119</v>
      </c>
      <c r="P352" s="26" t="s">
        <v>648</v>
      </c>
      <c r="Q352" s="7" t="s">
        <v>330</v>
      </c>
      <c r="R352" s="7"/>
      <c r="S352" s="8">
        <v>0</v>
      </c>
      <c r="T352" s="8">
        <v>0</v>
      </c>
      <c r="U352" s="8"/>
      <c r="V352" s="7"/>
      <c r="W352" s="7"/>
      <c r="X352" s="7"/>
      <c r="Y352" s="7"/>
      <c r="Z352" s="8"/>
      <c r="AA352" s="8"/>
    </row>
    <row r="353" spans="1:27">
      <c r="A353" s="6"/>
      <c r="B353" s="7"/>
      <c r="C353" s="7"/>
      <c r="D353" s="7"/>
      <c r="E353" s="7"/>
      <c r="F353" s="7"/>
      <c r="G353" s="7"/>
      <c r="H353" s="8"/>
      <c r="I353" s="8"/>
      <c r="J353" s="8"/>
      <c r="K353" s="8"/>
      <c r="L353" s="7"/>
      <c r="M353" s="7" t="s">
        <v>1659</v>
      </c>
      <c r="N353" s="7" t="s">
        <v>1160</v>
      </c>
      <c r="O353" s="7" t="s">
        <v>119</v>
      </c>
      <c r="P353" s="26" t="s">
        <v>648</v>
      </c>
      <c r="Q353" s="7" t="s">
        <v>330</v>
      </c>
      <c r="R353" s="7"/>
      <c r="S353" s="8">
        <v>0</v>
      </c>
      <c r="T353" s="8">
        <v>0</v>
      </c>
      <c r="U353" s="8"/>
      <c r="V353" s="7"/>
      <c r="W353" s="7"/>
      <c r="X353" s="7"/>
      <c r="Y353" s="7"/>
      <c r="Z353" s="8"/>
      <c r="AA353" s="8"/>
    </row>
    <row r="354" spans="1:27">
      <c r="A354" s="6"/>
      <c r="B354" s="7"/>
      <c r="C354" s="7"/>
      <c r="D354" s="7"/>
      <c r="E354" s="7"/>
      <c r="F354" s="7"/>
      <c r="G354" s="7"/>
      <c r="H354" s="8"/>
      <c r="I354" s="8"/>
      <c r="J354" s="8"/>
      <c r="K354" s="8"/>
      <c r="L354" s="7"/>
      <c r="M354" s="7" t="s">
        <v>1660</v>
      </c>
      <c r="N354" s="7" t="s">
        <v>1661</v>
      </c>
      <c r="O354" s="7" t="s">
        <v>119</v>
      </c>
      <c r="P354" s="7" t="s">
        <v>679</v>
      </c>
      <c r="Q354" s="7" t="s">
        <v>465</v>
      </c>
      <c r="R354" s="7"/>
      <c r="S354" s="8">
        <v>0</v>
      </c>
      <c r="T354" s="8">
        <v>0</v>
      </c>
      <c r="U354" s="8"/>
      <c r="V354" s="7"/>
      <c r="W354" s="7"/>
      <c r="X354" s="7"/>
      <c r="Y354" s="7"/>
      <c r="Z354" s="8"/>
      <c r="AA354" s="8"/>
    </row>
    <row r="355" spans="1:27">
      <c r="A355" s="6"/>
      <c r="B355" s="7"/>
      <c r="C355" s="7"/>
      <c r="D355" s="7"/>
      <c r="E355" s="7"/>
      <c r="F355" s="7"/>
      <c r="G355" s="7"/>
      <c r="H355" s="8"/>
      <c r="I355" s="8"/>
      <c r="J355" s="8"/>
      <c r="K355" s="8"/>
      <c r="L355" s="7"/>
      <c r="M355" s="7" t="s">
        <v>1662</v>
      </c>
      <c r="N355" s="7" t="s">
        <v>1663</v>
      </c>
      <c r="O355" s="7" t="s">
        <v>119</v>
      </c>
      <c r="P355" s="7" t="s">
        <v>679</v>
      </c>
      <c r="Q355" s="7" t="s">
        <v>465</v>
      </c>
      <c r="R355" s="7"/>
      <c r="S355" s="8">
        <v>0</v>
      </c>
      <c r="T355" s="8">
        <v>0</v>
      </c>
      <c r="U355" s="8"/>
      <c r="V355" s="7"/>
      <c r="W355" s="7"/>
      <c r="X355" s="7"/>
      <c r="Y355" s="7"/>
      <c r="Z355" s="8"/>
      <c r="AA355" s="8"/>
    </row>
    <row r="356" spans="1:27">
      <c r="A356" s="6"/>
      <c r="B356" s="7"/>
      <c r="C356" s="7"/>
      <c r="D356" s="7"/>
      <c r="E356" s="7"/>
      <c r="F356" s="7"/>
      <c r="G356" s="7"/>
      <c r="H356" s="8"/>
      <c r="I356" s="8"/>
      <c r="J356" s="8"/>
      <c r="K356" s="8"/>
      <c r="L356" s="7"/>
      <c r="M356" s="7" t="s">
        <v>1664</v>
      </c>
      <c r="N356" s="7" t="s">
        <v>1665</v>
      </c>
      <c r="O356" s="7" t="s">
        <v>119</v>
      </c>
      <c r="P356" s="7" t="s">
        <v>649</v>
      </c>
      <c r="Q356" s="7" t="s">
        <v>332</v>
      </c>
      <c r="R356" s="7"/>
      <c r="S356" s="8">
        <v>0</v>
      </c>
      <c r="T356" s="8">
        <v>0</v>
      </c>
      <c r="U356" s="8"/>
      <c r="V356" s="7"/>
      <c r="W356" s="7"/>
      <c r="X356" s="7"/>
      <c r="Y356" s="7"/>
      <c r="Z356" s="8"/>
      <c r="AA356" s="8"/>
    </row>
    <row r="357" spans="1:27">
      <c r="A357" s="6"/>
      <c r="B357" s="7"/>
      <c r="C357" s="7"/>
      <c r="D357" s="7"/>
      <c r="E357" s="7"/>
      <c r="F357" s="7"/>
      <c r="G357" s="7"/>
      <c r="H357" s="8"/>
      <c r="I357" s="8"/>
      <c r="J357" s="8"/>
      <c r="K357" s="8"/>
      <c r="L357" s="7"/>
      <c r="M357" s="7" t="s">
        <v>1666</v>
      </c>
      <c r="N357" s="7" t="s">
        <v>1667</v>
      </c>
      <c r="O357" s="7" t="s">
        <v>119</v>
      </c>
      <c r="P357" s="7" t="s">
        <v>640</v>
      </c>
      <c r="Q357" s="7" t="s">
        <v>320</v>
      </c>
      <c r="R357" s="7"/>
      <c r="S357" s="8">
        <v>0</v>
      </c>
      <c r="T357" s="8">
        <v>0</v>
      </c>
      <c r="U357" s="8"/>
      <c r="V357" s="7"/>
      <c r="W357" s="7"/>
      <c r="X357" s="7"/>
      <c r="Y357" s="7"/>
      <c r="Z357" s="8"/>
      <c r="AA357" s="8"/>
    </row>
    <row r="358" spans="1:27">
      <c r="A358" s="6"/>
      <c r="B358" s="7"/>
      <c r="C358" s="7"/>
      <c r="D358" s="7"/>
      <c r="E358" s="7"/>
      <c r="F358" s="7"/>
      <c r="G358" s="7"/>
      <c r="H358" s="8"/>
      <c r="I358" s="8"/>
      <c r="J358" s="8"/>
      <c r="K358" s="8"/>
      <c r="L358" s="7"/>
      <c r="M358" s="7" t="s">
        <v>1668</v>
      </c>
      <c r="N358" s="7" t="s">
        <v>1669</v>
      </c>
      <c r="O358" s="7" t="s">
        <v>119</v>
      </c>
      <c r="P358" s="7" t="s">
        <v>640</v>
      </c>
      <c r="Q358" s="7" t="s">
        <v>320</v>
      </c>
      <c r="R358" s="7"/>
      <c r="S358" s="8">
        <v>0</v>
      </c>
      <c r="T358" s="8">
        <v>0</v>
      </c>
      <c r="U358" s="8"/>
      <c r="V358" s="7"/>
      <c r="W358" s="7"/>
      <c r="X358" s="7"/>
      <c r="Y358" s="7"/>
      <c r="Z358" s="8"/>
      <c r="AA358" s="8"/>
    </row>
    <row r="359" spans="1:27">
      <c r="A359" s="6"/>
      <c r="B359" s="7"/>
      <c r="C359" s="7"/>
      <c r="D359" s="7"/>
      <c r="E359" s="7"/>
      <c r="F359" s="7"/>
      <c r="G359" s="7"/>
      <c r="H359" s="8"/>
      <c r="I359" s="8"/>
      <c r="J359" s="8"/>
      <c r="K359" s="8"/>
      <c r="L359" s="7"/>
      <c r="M359" s="7" t="s">
        <v>1670</v>
      </c>
      <c r="N359" s="7" t="s">
        <v>1671</v>
      </c>
      <c r="O359" s="7" t="s">
        <v>119</v>
      </c>
      <c r="P359" s="7" t="s">
        <v>640</v>
      </c>
      <c r="Q359" s="7" t="s">
        <v>320</v>
      </c>
      <c r="R359" s="7"/>
      <c r="S359" s="8">
        <v>0</v>
      </c>
      <c r="T359" s="8">
        <v>0</v>
      </c>
      <c r="U359" s="8"/>
      <c r="V359" s="7"/>
      <c r="W359" s="7"/>
      <c r="X359" s="7"/>
      <c r="Y359" s="7"/>
      <c r="Z359" s="8"/>
      <c r="AA359" s="8"/>
    </row>
    <row r="360" spans="1:27">
      <c r="A360" s="6"/>
      <c r="B360" s="7"/>
      <c r="C360" s="7"/>
      <c r="D360" s="7"/>
      <c r="E360" s="7"/>
      <c r="F360" s="7"/>
      <c r="G360" s="7"/>
      <c r="H360" s="8"/>
      <c r="I360" s="8"/>
      <c r="J360" s="8"/>
      <c r="K360" s="8"/>
      <c r="L360" s="7"/>
      <c r="M360" s="7" t="s">
        <v>1672</v>
      </c>
      <c r="N360" s="7" t="s">
        <v>1673</v>
      </c>
      <c r="O360" s="7" t="s">
        <v>119</v>
      </c>
      <c r="P360" s="7" t="s">
        <v>640</v>
      </c>
      <c r="Q360" s="7" t="s">
        <v>320</v>
      </c>
      <c r="R360" s="7"/>
      <c r="S360" s="8">
        <v>0</v>
      </c>
      <c r="T360" s="8">
        <v>0</v>
      </c>
      <c r="U360" s="8"/>
      <c r="V360" s="7"/>
      <c r="W360" s="7"/>
      <c r="X360" s="7"/>
      <c r="Y360" s="7"/>
      <c r="Z360" s="8"/>
      <c r="AA360" s="8"/>
    </row>
    <row r="361" spans="1:27">
      <c r="A361" s="6"/>
      <c r="B361" s="7"/>
      <c r="C361" s="7"/>
      <c r="D361" s="7"/>
      <c r="E361" s="7"/>
      <c r="F361" s="7"/>
      <c r="G361" s="7"/>
      <c r="H361" s="8"/>
      <c r="I361" s="8"/>
      <c r="J361" s="8"/>
      <c r="K361" s="8"/>
      <c r="L361" s="7"/>
      <c r="M361" s="7" t="s">
        <v>1674</v>
      </c>
      <c r="N361" s="7" t="s">
        <v>1675</v>
      </c>
      <c r="O361" s="7" t="s">
        <v>119</v>
      </c>
      <c r="P361" s="7" t="s">
        <v>640</v>
      </c>
      <c r="Q361" s="7" t="s">
        <v>320</v>
      </c>
      <c r="R361" s="7"/>
      <c r="S361" s="8">
        <v>0</v>
      </c>
      <c r="T361" s="8">
        <v>0</v>
      </c>
      <c r="U361" s="8"/>
      <c r="V361" s="7"/>
      <c r="W361" s="7"/>
      <c r="X361" s="7"/>
      <c r="Y361" s="7"/>
      <c r="Z361" s="8"/>
      <c r="AA361" s="8"/>
    </row>
    <row r="362" spans="1:27">
      <c r="A362" s="6"/>
      <c r="B362" s="7"/>
      <c r="C362" s="7"/>
      <c r="D362" s="7"/>
      <c r="E362" s="7"/>
      <c r="F362" s="7"/>
      <c r="G362" s="7"/>
      <c r="H362" s="8"/>
      <c r="I362" s="8"/>
      <c r="J362" s="8"/>
      <c r="K362" s="8"/>
      <c r="L362" s="7"/>
      <c r="M362" s="7" t="s">
        <v>1676</v>
      </c>
      <c r="N362" s="7" t="s">
        <v>1677</v>
      </c>
      <c r="O362" s="7" t="s">
        <v>119</v>
      </c>
      <c r="P362" s="7" t="s">
        <v>640</v>
      </c>
      <c r="Q362" s="7" t="s">
        <v>320</v>
      </c>
      <c r="R362" s="7"/>
      <c r="S362" s="8">
        <v>0</v>
      </c>
      <c r="T362" s="8">
        <v>0</v>
      </c>
      <c r="U362" s="8"/>
      <c r="V362" s="7"/>
      <c r="W362" s="7"/>
      <c r="X362" s="7"/>
      <c r="Y362" s="7"/>
      <c r="Z362" s="8"/>
      <c r="AA362" s="8"/>
    </row>
    <row r="363" spans="1:27">
      <c r="A363" s="6"/>
      <c r="B363" s="7"/>
      <c r="C363" s="7"/>
      <c r="D363" s="7"/>
      <c r="E363" s="7"/>
      <c r="F363" s="7"/>
      <c r="G363" s="7"/>
      <c r="H363" s="8"/>
      <c r="I363" s="8"/>
      <c r="J363" s="8"/>
      <c r="K363" s="8"/>
      <c r="L363" s="7"/>
      <c r="M363" s="7" t="s">
        <v>1678</v>
      </c>
      <c r="N363" s="7" t="s">
        <v>1679</v>
      </c>
      <c r="O363" s="7" t="s">
        <v>119</v>
      </c>
      <c r="P363" s="7" t="s">
        <v>640</v>
      </c>
      <c r="Q363" s="7" t="s">
        <v>320</v>
      </c>
      <c r="R363" s="7"/>
      <c r="S363" s="8">
        <v>0</v>
      </c>
      <c r="T363" s="8">
        <v>0</v>
      </c>
      <c r="U363" s="8"/>
      <c r="V363" s="7"/>
      <c r="W363" s="7"/>
      <c r="X363" s="7"/>
      <c r="Y363" s="7"/>
      <c r="Z363" s="8"/>
      <c r="AA363" s="8"/>
    </row>
    <row r="364" spans="1:27">
      <c r="A364" s="6"/>
      <c r="B364" s="7"/>
      <c r="C364" s="7"/>
      <c r="D364" s="7"/>
      <c r="E364" s="7"/>
      <c r="F364" s="7"/>
      <c r="G364" s="7"/>
      <c r="H364" s="8"/>
      <c r="I364" s="8"/>
      <c r="J364" s="8"/>
      <c r="K364" s="8"/>
      <c r="L364" s="7"/>
      <c r="M364" s="7" t="s">
        <v>1680</v>
      </c>
      <c r="N364" s="7" t="s">
        <v>1681</v>
      </c>
      <c r="O364" s="7" t="s">
        <v>119</v>
      </c>
      <c r="P364" s="7" t="s">
        <v>640</v>
      </c>
      <c r="Q364" s="7" t="s">
        <v>320</v>
      </c>
      <c r="R364" s="7"/>
      <c r="S364" s="8">
        <v>0</v>
      </c>
      <c r="T364" s="8">
        <v>0</v>
      </c>
      <c r="U364" s="8"/>
      <c r="V364" s="7"/>
      <c r="W364" s="7"/>
      <c r="X364" s="7"/>
      <c r="Y364" s="7"/>
      <c r="Z364" s="8"/>
      <c r="AA364" s="8"/>
    </row>
    <row r="365" spans="1:27">
      <c r="A365" s="6"/>
      <c r="B365" s="7"/>
      <c r="C365" s="7"/>
      <c r="D365" s="7"/>
      <c r="E365" s="7"/>
      <c r="F365" s="7"/>
      <c r="G365" s="7"/>
      <c r="H365" s="8"/>
      <c r="I365" s="8"/>
      <c r="J365" s="8"/>
      <c r="K365" s="8"/>
      <c r="L365" s="7"/>
      <c r="M365" s="7" t="s">
        <v>1682</v>
      </c>
      <c r="N365" s="7" t="s">
        <v>1683</v>
      </c>
      <c r="O365" s="7" t="s">
        <v>119</v>
      </c>
      <c r="P365" s="7" t="s">
        <v>640</v>
      </c>
      <c r="Q365" s="7" t="s">
        <v>320</v>
      </c>
      <c r="R365" s="7"/>
      <c r="S365" s="8">
        <v>0</v>
      </c>
      <c r="T365" s="8">
        <v>0</v>
      </c>
      <c r="U365" s="8"/>
      <c r="V365" s="7"/>
      <c r="W365" s="7"/>
      <c r="X365" s="7"/>
      <c r="Y365" s="7"/>
      <c r="Z365" s="8"/>
      <c r="AA365" s="8"/>
    </row>
    <row r="366" spans="1:27">
      <c r="A366" s="6"/>
      <c r="B366" s="7"/>
      <c r="C366" s="7"/>
      <c r="D366" s="7"/>
      <c r="E366" s="7"/>
      <c r="F366" s="7"/>
      <c r="G366" s="7"/>
      <c r="H366" s="8"/>
      <c r="I366" s="8"/>
      <c r="J366" s="8"/>
      <c r="K366" s="8"/>
      <c r="L366" s="7"/>
      <c r="M366" s="7" t="s">
        <v>1684</v>
      </c>
      <c r="N366" s="7" t="s">
        <v>1685</v>
      </c>
      <c r="O366" s="7" t="s">
        <v>119</v>
      </c>
      <c r="P366" s="7" t="s">
        <v>600</v>
      </c>
      <c r="Q366" s="7" t="s">
        <v>421</v>
      </c>
      <c r="R366" s="7"/>
      <c r="S366" s="8">
        <v>0</v>
      </c>
      <c r="T366" s="8">
        <v>0</v>
      </c>
      <c r="U366" s="8"/>
      <c r="V366" s="7"/>
      <c r="W366" s="7"/>
      <c r="X366" s="7"/>
      <c r="Y366" s="7"/>
      <c r="Z366" s="8"/>
      <c r="AA366" s="8"/>
    </row>
    <row r="367" spans="1:27">
      <c r="A367" s="6"/>
      <c r="B367" s="7"/>
      <c r="C367" s="7"/>
      <c r="D367" s="7"/>
      <c r="E367" s="7"/>
      <c r="F367" s="7"/>
      <c r="G367" s="7"/>
      <c r="H367" s="8"/>
      <c r="I367" s="8"/>
      <c r="J367" s="8"/>
      <c r="K367" s="8"/>
      <c r="L367" s="7"/>
      <c r="M367" s="7" t="s">
        <v>1686</v>
      </c>
      <c r="N367" s="7" t="s">
        <v>1687</v>
      </c>
      <c r="O367" s="7" t="s">
        <v>119</v>
      </c>
      <c r="P367" s="7" t="s">
        <v>583</v>
      </c>
      <c r="Q367" s="7" t="s">
        <v>465</v>
      </c>
      <c r="R367" s="7"/>
      <c r="S367" s="8">
        <v>0</v>
      </c>
      <c r="T367" s="8">
        <v>0</v>
      </c>
      <c r="U367" s="8"/>
      <c r="V367" s="7"/>
      <c r="W367" s="7"/>
      <c r="X367" s="7"/>
      <c r="Y367" s="7"/>
      <c r="Z367" s="8"/>
      <c r="AA367" s="8"/>
    </row>
    <row r="368" spans="1:27">
      <c r="A368" s="6"/>
      <c r="B368" s="7"/>
      <c r="C368" s="7"/>
      <c r="D368" s="7"/>
      <c r="E368" s="7"/>
      <c r="F368" s="7"/>
      <c r="G368" s="7"/>
      <c r="H368" s="8"/>
      <c r="I368" s="8"/>
      <c r="J368" s="8"/>
      <c r="K368" s="8"/>
      <c r="L368" s="7"/>
      <c r="M368" s="7" t="s">
        <v>1688</v>
      </c>
      <c r="N368" s="7" t="s">
        <v>1689</v>
      </c>
      <c r="O368" s="7" t="s">
        <v>119</v>
      </c>
      <c r="P368" s="7" t="s">
        <v>651</v>
      </c>
      <c r="Q368" s="7" t="s">
        <v>465</v>
      </c>
      <c r="R368" s="7"/>
      <c r="S368" s="8">
        <v>0</v>
      </c>
      <c r="T368" s="8">
        <v>0</v>
      </c>
      <c r="U368" s="8"/>
      <c r="V368" s="7"/>
      <c r="W368" s="7"/>
      <c r="X368" s="7"/>
      <c r="Y368" s="7"/>
      <c r="Z368" s="8"/>
      <c r="AA368" s="8"/>
    </row>
    <row r="369" spans="1:27">
      <c r="A369" s="6"/>
      <c r="B369" s="7"/>
      <c r="C369" s="7"/>
      <c r="D369" s="7"/>
      <c r="E369" s="7"/>
      <c r="F369" s="7"/>
      <c r="G369" s="7"/>
      <c r="H369" s="8"/>
      <c r="I369" s="8"/>
      <c r="J369" s="8"/>
      <c r="K369" s="8"/>
      <c r="L369" s="7"/>
      <c r="M369" s="7" t="s">
        <v>1690</v>
      </c>
      <c r="N369" s="7" t="s">
        <v>1691</v>
      </c>
      <c r="O369" s="7" t="s">
        <v>119</v>
      </c>
      <c r="P369" s="7" t="s">
        <v>651</v>
      </c>
      <c r="Q369" s="7" t="s">
        <v>336</v>
      </c>
      <c r="R369" s="7"/>
      <c r="S369" s="8">
        <v>0</v>
      </c>
      <c r="T369" s="8">
        <v>0</v>
      </c>
      <c r="U369" s="8"/>
      <c r="V369" s="7"/>
      <c r="W369" s="7"/>
      <c r="X369" s="7"/>
      <c r="Y369" s="7"/>
      <c r="Z369" s="8"/>
      <c r="AA369" s="8"/>
    </row>
    <row r="370" spans="1:27">
      <c r="A370" s="6"/>
      <c r="B370" s="7"/>
      <c r="C370" s="7"/>
      <c r="D370" s="7"/>
      <c r="E370" s="7"/>
      <c r="F370" s="7"/>
      <c r="G370" s="7"/>
      <c r="H370" s="8"/>
      <c r="I370" s="8"/>
      <c r="J370" s="8"/>
      <c r="K370" s="8"/>
      <c r="L370" s="7"/>
      <c r="M370" s="7" t="s">
        <v>1692</v>
      </c>
      <c r="N370" s="7" t="s">
        <v>1693</v>
      </c>
      <c r="O370" s="7" t="s">
        <v>119</v>
      </c>
      <c r="P370" s="7" t="s">
        <v>651</v>
      </c>
      <c r="Q370" s="7" t="s">
        <v>336</v>
      </c>
      <c r="R370" s="7"/>
      <c r="S370" s="8">
        <v>0</v>
      </c>
      <c r="T370" s="8">
        <v>0</v>
      </c>
      <c r="U370" s="8"/>
      <c r="V370" s="7"/>
      <c r="W370" s="7"/>
      <c r="X370" s="7"/>
      <c r="Y370" s="7"/>
      <c r="Z370" s="8"/>
      <c r="AA370" s="8"/>
    </row>
    <row r="371" spans="1:27">
      <c r="A371" s="6"/>
      <c r="B371" s="7"/>
      <c r="C371" s="7"/>
      <c r="D371" s="7"/>
      <c r="E371" s="7"/>
      <c r="F371" s="7"/>
      <c r="G371" s="7"/>
      <c r="H371" s="8"/>
      <c r="I371" s="8"/>
      <c r="J371" s="8"/>
      <c r="K371" s="8"/>
      <c r="L371" s="7"/>
      <c r="M371" s="7" t="s">
        <v>1694</v>
      </c>
      <c r="N371" s="7" t="s">
        <v>1695</v>
      </c>
      <c r="O371" s="7" t="s">
        <v>119</v>
      </c>
      <c r="P371" s="7" t="s">
        <v>651</v>
      </c>
      <c r="Q371" s="7" t="s">
        <v>336</v>
      </c>
      <c r="R371" s="7"/>
      <c r="S371" s="8">
        <v>0</v>
      </c>
      <c r="T371" s="8">
        <v>0</v>
      </c>
      <c r="U371" s="8"/>
      <c r="V371" s="7"/>
      <c r="W371" s="7"/>
      <c r="X371" s="7"/>
      <c r="Y371" s="7"/>
      <c r="Z371" s="8"/>
      <c r="AA371" s="8"/>
    </row>
    <row r="372" spans="1:27">
      <c r="A372" s="6"/>
      <c r="B372" s="7"/>
      <c r="C372" s="7"/>
      <c r="D372" s="7"/>
      <c r="E372" s="7"/>
      <c r="F372" s="7"/>
      <c r="G372" s="7"/>
      <c r="H372" s="8"/>
      <c r="I372" s="8"/>
      <c r="J372" s="8"/>
      <c r="K372" s="8"/>
      <c r="L372" s="7"/>
      <c r="M372" s="7" t="s">
        <v>1696</v>
      </c>
      <c r="N372" s="7" t="s">
        <v>1697</v>
      </c>
      <c r="O372" s="7" t="s">
        <v>119</v>
      </c>
      <c r="P372" s="7" t="s">
        <v>620</v>
      </c>
      <c r="Q372" s="7" t="s">
        <v>447</v>
      </c>
      <c r="R372" s="7"/>
      <c r="S372" s="8">
        <v>0</v>
      </c>
      <c r="T372" s="8">
        <v>0</v>
      </c>
      <c r="U372" s="8"/>
      <c r="V372" s="7"/>
      <c r="W372" s="7"/>
      <c r="X372" s="7"/>
      <c r="Y372" s="7"/>
      <c r="Z372" s="8"/>
      <c r="AA372" s="8"/>
    </row>
    <row r="373" spans="1:27">
      <c r="A373" s="6"/>
      <c r="B373" s="7"/>
      <c r="C373" s="7"/>
      <c r="D373" s="7"/>
      <c r="E373" s="7"/>
      <c r="F373" s="7"/>
      <c r="G373" s="7"/>
      <c r="H373" s="8"/>
      <c r="I373" s="8"/>
      <c r="J373" s="8"/>
      <c r="K373" s="8"/>
      <c r="L373" s="7"/>
      <c r="M373" s="7" t="s">
        <v>1698</v>
      </c>
      <c r="N373" s="7" t="s">
        <v>1699</v>
      </c>
      <c r="O373" s="7" t="s">
        <v>119</v>
      </c>
      <c r="P373" s="7" t="s">
        <v>620</v>
      </c>
      <c r="Q373" s="7" t="s">
        <v>447</v>
      </c>
      <c r="R373" s="7"/>
      <c r="S373" s="8">
        <v>0</v>
      </c>
      <c r="T373" s="8">
        <v>0</v>
      </c>
      <c r="U373" s="8"/>
      <c r="V373" s="7"/>
      <c r="W373" s="7"/>
      <c r="X373" s="7"/>
      <c r="Y373" s="7"/>
      <c r="Z373" s="8"/>
      <c r="AA373" s="8"/>
    </row>
    <row r="374" spans="1:27">
      <c r="A374" s="6"/>
      <c r="B374" s="7"/>
      <c r="C374" s="7"/>
      <c r="D374" s="7"/>
      <c r="E374" s="7"/>
      <c r="F374" s="7"/>
      <c r="G374" s="7"/>
      <c r="H374" s="8"/>
      <c r="I374" s="8"/>
      <c r="J374" s="8"/>
      <c r="K374" s="8"/>
      <c r="L374" s="7"/>
      <c r="M374" s="7" t="s">
        <v>1700</v>
      </c>
      <c r="N374" s="7" t="s">
        <v>1701</v>
      </c>
      <c r="O374" s="7" t="s">
        <v>119</v>
      </c>
      <c r="P374" s="7" t="s">
        <v>671</v>
      </c>
      <c r="Q374" s="7" t="s">
        <v>465</v>
      </c>
      <c r="R374" s="7"/>
      <c r="S374" s="8">
        <v>0</v>
      </c>
      <c r="T374" s="8">
        <v>0</v>
      </c>
      <c r="U374" s="8"/>
      <c r="V374" s="7"/>
      <c r="W374" s="7"/>
      <c r="X374" s="7"/>
      <c r="Y374" s="7"/>
      <c r="Z374" s="8"/>
      <c r="AA374" s="8"/>
    </row>
    <row r="375" spans="1:27">
      <c r="A375" s="6"/>
      <c r="B375" s="7"/>
      <c r="C375" s="7"/>
      <c r="D375" s="7"/>
      <c r="E375" s="7"/>
      <c r="F375" s="7"/>
      <c r="G375" s="7"/>
      <c r="H375" s="8"/>
      <c r="I375" s="8"/>
      <c r="J375" s="8"/>
      <c r="K375" s="8"/>
      <c r="L375" s="7"/>
      <c r="M375" s="7" t="s">
        <v>1702</v>
      </c>
      <c r="N375" s="7" t="s">
        <v>1703</v>
      </c>
      <c r="O375" s="7" t="s">
        <v>119</v>
      </c>
      <c r="P375" s="7" t="s">
        <v>671</v>
      </c>
      <c r="Q375" s="7" t="s">
        <v>465</v>
      </c>
      <c r="R375" s="7"/>
      <c r="S375" s="8">
        <v>0</v>
      </c>
      <c r="T375" s="8">
        <v>0</v>
      </c>
      <c r="U375" s="8"/>
      <c r="V375" s="7"/>
      <c r="W375" s="7"/>
      <c r="X375" s="7"/>
      <c r="Y375" s="7"/>
      <c r="Z375" s="8"/>
      <c r="AA375" s="8"/>
    </row>
    <row r="376" spans="1:27">
      <c r="A376" s="6"/>
      <c r="B376" s="7"/>
      <c r="C376" s="7"/>
      <c r="D376" s="7"/>
      <c r="E376" s="7"/>
      <c r="F376" s="7"/>
      <c r="G376" s="7"/>
      <c r="H376" s="8"/>
      <c r="I376" s="8"/>
      <c r="J376" s="8"/>
      <c r="K376" s="8"/>
      <c r="L376" s="7"/>
      <c r="M376" s="7" t="s">
        <v>1704</v>
      </c>
      <c r="N376" s="7" t="s">
        <v>1705</v>
      </c>
      <c r="O376" s="7" t="s">
        <v>119</v>
      </c>
      <c r="P376" s="7" t="s">
        <v>589</v>
      </c>
      <c r="Q376" s="7" t="s">
        <v>465</v>
      </c>
      <c r="R376" s="7"/>
      <c r="S376" s="8">
        <v>0</v>
      </c>
      <c r="T376" s="8">
        <v>0</v>
      </c>
      <c r="U376" s="8"/>
      <c r="V376" s="7"/>
      <c r="W376" s="7"/>
      <c r="X376" s="7"/>
      <c r="Y376" s="7"/>
      <c r="Z376" s="8"/>
      <c r="AA376" s="8"/>
    </row>
    <row r="377" spans="1:27">
      <c r="A377" s="6"/>
      <c r="B377" s="7"/>
      <c r="C377" s="7"/>
      <c r="D377" s="7"/>
      <c r="E377" s="7"/>
      <c r="F377" s="7"/>
      <c r="G377" s="7"/>
      <c r="H377" s="8"/>
      <c r="I377" s="8"/>
      <c r="J377" s="8"/>
      <c r="K377" s="8"/>
      <c r="L377" s="7"/>
      <c r="M377" s="7" t="s">
        <v>1706</v>
      </c>
      <c r="N377" s="7" t="s">
        <v>1707</v>
      </c>
      <c r="O377" s="7" t="s">
        <v>119</v>
      </c>
      <c r="P377" s="7" t="s">
        <v>587</v>
      </c>
      <c r="Q377" s="7" t="s">
        <v>398</v>
      </c>
      <c r="R377" s="7"/>
      <c r="S377" s="8">
        <v>0</v>
      </c>
      <c r="T377" s="8">
        <v>0</v>
      </c>
      <c r="U377" s="8"/>
      <c r="V377" s="7"/>
      <c r="W377" s="7"/>
      <c r="X377" s="7"/>
      <c r="Y377" s="7"/>
      <c r="Z377" s="8"/>
      <c r="AA377" s="8"/>
    </row>
    <row r="378" spans="1:27">
      <c r="A378" s="6"/>
      <c r="B378" s="7"/>
      <c r="C378" s="7"/>
      <c r="D378" s="7"/>
      <c r="E378" s="7"/>
      <c r="F378" s="7"/>
      <c r="G378" s="7"/>
      <c r="H378" s="8"/>
      <c r="I378" s="8"/>
      <c r="J378" s="8"/>
      <c r="K378" s="8"/>
      <c r="L378" s="7"/>
      <c r="M378" s="7" t="s">
        <v>1708</v>
      </c>
      <c r="N378" s="7" t="s">
        <v>1709</v>
      </c>
      <c r="O378" s="7" t="s">
        <v>119</v>
      </c>
      <c r="P378" s="7" t="s">
        <v>671</v>
      </c>
      <c r="Q378" s="7" t="s">
        <v>465</v>
      </c>
      <c r="R378" s="7"/>
      <c r="S378" s="8">
        <v>0</v>
      </c>
      <c r="T378" s="8">
        <v>0</v>
      </c>
      <c r="U378" s="8"/>
      <c r="V378" s="7"/>
      <c r="W378" s="7"/>
      <c r="X378" s="7"/>
      <c r="Y378" s="7"/>
      <c r="Z378" s="8"/>
      <c r="AA378" s="8"/>
    </row>
    <row r="379" spans="1:27">
      <c r="A379" s="6"/>
      <c r="B379" s="7"/>
      <c r="C379" s="7"/>
      <c r="D379" s="7"/>
      <c r="E379" s="7"/>
      <c r="F379" s="7"/>
      <c r="G379" s="7"/>
      <c r="H379" s="8"/>
      <c r="I379" s="8"/>
      <c r="J379" s="8"/>
      <c r="K379" s="8"/>
      <c r="L379" s="7"/>
      <c r="M379" s="7" t="s">
        <v>1710</v>
      </c>
      <c r="N379" s="7" t="s">
        <v>1711</v>
      </c>
      <c r="O379" s="7" t="s">
        <v>119</v>
      </c>
      <c r="P379" s="7" t="s">
        <v>671</v>
      </c>
      <c r="Q379" s="7" t="s">
        <v>465</v>
      </c>
      <c r="R379" s="7"/>
      <c r="S379" s="8">
        <v>0</v>
      </c>
      <c r="T379" s="8">
        <v>0</v>
      </c>
      <c r="U379" s="8"/>
      <c r="V379" s="7"/>
      <c r="W379" s="7"/>
      <c r="X379" s="7"/>
      <c r="Y379" s="7"/>
      <c r="Z379" s="8"/>
      <c r="AA379" s="8"/>
    </row>
    <row r="380" spans="1:27">
      <c r="A380" s="6"/>
      <c r="B380" s="7"/>
      <c r="C380" s="7"/>
      <c r="D380" s="7"/>
      <c r="E380" s="7"/>
      <c r="F380" s="7"/>
      <c r="G380" s="7"/>
      <c r="H380" s="8"/>
      <c r="I380" s="8"/>
      <c r="J380" s="8"/>
      <c r="K380" s="8"/>
      <c r="L380" s="7"/>
      <c r="M380" s="7" t="s">
        <v>1712</v>
      </c>
      <c r="N380" s="7" t="s">
        <v>1713</v>
      </c>
      <c r="O380" s="7" t="s">
        <v>119</v>
      </c>
      <c r="P380" s="7" t="s">
        <v>651</v>
      </c>
      <c r="Q380" s="7" t="s">
        <v>336</v>
      </c>
      <c r="R380" s="7"/>
      <c r="S380" s="8">
        <v>0</v>
      </c>
      <c r="T380" s="8">
        <v>0</v>
      </c>
      <c r="U380" s="8"/>
      <c r="V380" s="7"/>
      <c r="W380" s="7"/>
      <c r="X380" s="7"/>
      <c r="Y380" s="7"/>
      <c r="Z380" s="8"/>
      <c r="AA380" s="8"/>
    </row>
    <row r="381" spans="1:27">
      <c r="A381" s="6"/>
      <c r="B381" s="7"/>
      <c r="C381" s="7"/>
      <c r="D381" s="7"/>
      <c r="E381" s="7"/>
      <c r="F381" s="7"/>
      <c r="G381" s="7"/>
      <c r="H381" s="8"/>
      <c r="I381" s="8"/>
      <c r="J381" s="8"/>
      <c r="K381" s="8"/>
      <c r="L381" s="7"/>
      <c r="M381" s="7" t="s">
        <v>1714</v>
      </c>
      <c r="N381" s="7" t="s">
        <v>1715</v>
      </c>
      <c r="O381" s="7" t="s">
        <v>119</v>
      </c>
      <c r="P381" s="7" t="s">
        <v>651</v>
      </c>
      <c r="Q381" s="7" t="s">
        <v>465</v>
      </c>
      <c r="R381" s="7"/>
      <c r="S381" s="8">
        <v>0</v>
      </c>
      <c r="T381" s="8">
        <v>0</v>
      </c>
      <c r="U381" s="8"/>
      <c r="V381" s="7"/>
      <c r="W381" s="7"/>
      <c r="X381" s="7"/>
      <c r="Y381" s="7"/>
      <c r="Z381" s="8"/>
      <c r="AA381" s="8"/>
    </row>
    <row r="382" spans="1:27">
      <c r="A382" s="6"/>
      <c r="B382" s="7"/>
      <c r="C382" s="7"/>
      <c r="D382" s="7"/>
      <c r="E382" s="7"/>
      <c r="F382" s="7"/>
      <c r="G382" s="7"/>
      <c r="H382" s="8"/>
      <c r="I382" s="8"/>
      <c r="J382" s="8"/>
      <c r="K382" s="8"/>
      <c r="L382" s="7"/>
      <c r="M382" s="7" t="s">
        <v>1716</v>
      </c>
      <c r="N382" s="7" t="s">
        <v>1717</v>
      </c>
      <c r="O382" s="7" t="s">
        <v>119</v>
      </c>
      <c r="P382" s="7" t="s">
        <v>588</v>
      </c>
      <c r="Q382" s="7" t="s">
        <v>401</v>
      </c>
      <c r="R382" s="7"/>
      <c r="S382" s="8">
        <v>0</v>
      </c>
      <c r="T382" s="8">
        <v>0</v>
      </c>
      <c r="U382" s="8"/>
      <c r="V382" s="7"/>
      <c r="W382" s="7"/>
      <c r="X382" s="7"/>
      <c r="Y382" s="7"/>
      <c r="Z382" s="8"/>
      <c r="AA382" s="8"/>
    </row>
    <row r="383" spans="1:27">
      <c r="A383" s="6"/>
      <c r="B383" s="7"/>
      <c r="C383" s="7"/>
      <c r="D383" s="7"/>
      <c r="E383" s="7"/>
      <c r="F383" s="7"/>
      <c r="G383" s="7"/>
      <c r="H383" s="8"/>
      <c r="I383" s="8"/>
      <c r="J383" s="8"/>
      <c r="K383" s="8"/>
      <c r="L383" s="7"/>
      <c r="M383" s="7" t="s">
        <v>1718</v>
      </c>
      <c r="N383" s="7" t="s">
        <v>1719</v>
      </c>
      <c r="O383" s="7" t="s">
        <v>119</v>
      </c>
      <c r="P383" s="7" t="s">
        <v>587</v>
      </c>
      <c r="Q383" s="7" t="s">
        <v>398</v>
      </c>
      <c r="R383" s="7"/>
      <c r="S383" s="8">
        <v>0</v>
      </c>
      <c r="T383" s="8">
        <v>0</v>
      </c>
      <c r="U383" s="8"/>
      <c r="V383" s="7"/>
      <c r="W383" s="7"/>
      <c r="X383" s="7"/>
      <c r="Y383" s="7"/>
      <c r="Z383" s="8"/>
      <c r="AA383" s="8"/>
    </row>
    <row r="384" spans="1:27">
      <c r="A384" s="6"/>
      <c r="B384" s="7"/>
      <c r="C384" s="7"/>
      <c r="D384" s="7"/>
      <c r="E384" s="7"/>
      <c r="F384" s="7"/>
      <c r="G384" s="7"/>
      <c r="H384" s="8"/>
      <c r="I384" s="8"/>
      <c r="J384" s="8"/>
      <c r="K384" s="8"/>
      <c r="L384" s="7"/>
      <c r="M384" s="7" t="s">
        <v>1720</v>
      </c>
      <c r="N384" s="7" t="s">
        <v>1721</v>
      </c>
      <c r="O384" s="7" t="s">
        <v>119</v>
      </c>
      <c r="P384" s="7" t="s">
        <v>587</v>
      </c>
      <c r="Q384" s="7" t="s">
        <v>398</v>
      </c>
      <c r="R384" s="7"/>
      <c r="S384" s="8">
        <v>0</v>
      </c>
      <c r="T384" s="8">
        <v>0</v>
      </c>
      <c r="U384" s="8"/>
      <c r="V384" s="7"/>
      <c r="W384" s="7"/>
      <c r="X384" s="7"/>
      <c r="Y384" s="7"/>
      <c r="Z384" s="8"/>
      <c r="AA384" s="8"/>
    </row>
    <row r="385" spans="1:27">
      <c r="A385" s="6"/>
      <c r="B385" s="7"/>
      <c r="C385" s="7"/>
      <c r="D385" s="7"/>
      <c r="E385" s="7"/>
      <c r="F385" s="7"/>
      <c r="G385" s="7"/>
      <c r="H385" s="8"/>
      <c r="I385" s="8"/>
      <c r="J385" s="8"/>
      <c r="K385" s="8"/>
      <c r="L385" s="7"/>
      <c r="M385" s="7" t="s">
        <v>1722</v>
      </c>
      <c r="N385" s="7" t="s">
        <v>1723</v>
      </c>
      <c r="O385" s="7" t="s">
        <v>119</v>
      </c>
      <c r="P385" s="7" t="s">
        <v>587</v>
      </c>
      <c r="Q385" s="7" t="s">
        <v>398</v>
      </c>
      <c r="R385" s="7"/>
      <c r="S385" s="8">
        <v>0</v>
      </c>
      <c r="T385" s="8">
        <v>0</v>
      </c>
      <c r="U385" s="8"/>
      <c r="V385" s="7"/>
      <c r="W385" s="7"/>
      <c r="X385" s="7"/>
      <c r="Y385" s="7"/>
      <c r="Z385" s="8"/>
      <c r="AA385" s="8"/>
    </row>
    <row r="386" spans="1:27">
      <c r="A386" s="6"/>
      <c r="B386" s="7"/>
      <c r="C386" s="7"/>
      <c r="D386" s="7"/>
      <c r="E386" s="7"/>
      <c r="F386" s="7"/>
      <c r="G386" s="7"/>
      <c r="H386" s="8"/>
      <c r="I386" s="8"/>
      <c r="J386" s="8"/>
      <c r="K386" s="8"/>
      <c r="L386" s="7"/>
      <c r="M386" s="7" t="s">
        <v>1724</v>
      </c>
      <c r="N386" s="7" t="s">
        <v>1725</v>
      </c>
      <c r="O386" s="7" t="s">
        <v>119</v>
      </c>
      <c r="P386" s="7" t="s">
        <v>587</v>
      </c>
      <c r="Q386" s="7" t="s">
        <v>398</v>
      </c>
      <c r="R386" s="7"/>
      <c r="S386" s="8">
        <v>0</v>
      </c>
      <c r="T386" s="8">
        <v>0</v>
      </c>
      <c r="U386" s="8"/>
      <c r="V386" s="7"/>
      <c r="W386" s="7"/>
      <c r="X386" s="7"/>
      <c r="Y386" s="7"/>
      <c r="Z386" s="8"/>
      <c r="AA386" s="8"/>
    </row>
    <row r="387" spans="1:27">
      <c r="A387" s="6"/>
      <c r="B387" s="7"/>
      <c r="C387" s="7"/>
      <c r="D387" s="7"/>
      <c r="E387" s="7"/>
      <c r="F387" s="7"/>
      <c r="G387" s="7"/>
      <c r="H387" s="8"/>
      <c r="I387" s="8"/>
      <c r="J387" s="8"/>
      <c r="K387" s="8"/>
      <c r="L387" s="7"/>
      <c r="M387" s="7" t="s">
        <v>1726</v>
      </c>
      <c r="N387" s="7" t="s">
        <v>1727</v>
      </c>
      <c r="O387" s="7" t="s">
        <v>119</v>
      </c>
      <c r="P387" s="7" t="s">
        <v>587</v>
      </c>
      <c r="Q387" s="7" t="s">
        <v>398</v>
      </c>
      <c r="R387" s="7"/>
      <c r="S387" s="8">
        <v>0</v>
      </c>
      <c r="T387" s="8">
        <v>0</v>
      </c>
      <c r="U387" s="8"/>
      <c r="V387" s="7"/>
      <c r="W387" s="7"/>
      <c r="X387" s="7"/>
      <c r="Y387" s="7"/>
      <c r="Z387" s="8"/>
      <c r="AA387" s="8"/>
    </row>
    <row r="388" spans="1:27">
      <c r="A388" s="6"/>
      <c r="B388" s="7"/>
      <c r="C388" s="7"/>
      <c r="D388" s="7"/>
      <c r="E388" s="7"/>
      <c r="F388" s="7"/>
      <c r="G388" s="7"/>
      <c r="H388" s="8"/>
      <c r="I388" s="8"/>
      <c r="J388" s="8"/>
      <c r="K388" s="8"/>
      <c r="L388" s="7"/>
      <c r="M388" s="7" t="s">
        <v>1728</v>
      </c>
      <c r="N388" s="7" t="s">
        <v>1729</v>
      </c>
      <c r="O388" s="7" t="s">
        <v>119</v>
      </c>
      <c r="P388" s="7" t="s">
        <v>637</v>
      </c>
      <c r="Q388" s="7" t="s">
        <v>316</v>
      </c>
      <c r="R388" s="7"/>
      <c r="S388" s="8">
        <v>0</v>
      </c>
      <c r="T388" s="8">
        <v>0</v>
      </c>
      <c r="U388" s="8"/>
      <c r="V388" s="7"/>
      <c r="W388" s="7"/>
      <c r="X388" s="7"/>
      <c r="Y388" s="7"/>
      <c r="Z388" s="8"/>
      <c r="AA388" s="8"/>
    </row>
    <row r="389" spans="1:27">
      <c r="A389" s="6"/>
      <c r="B389" s="7"/>
      <c r="C389" s="7"/>
      <c r="D389" s="7"/>
      <c r="E389" s="7"/>
      <c r="F389" s="7"/>
      <c r="G389" s="7"/>
      <c r="H389" s="8"/>
      <c r="I389" s="8"/>
      <c r="J389" s="8"/>
      <c r="K389" s="8"/>
      <c r="L389" s="7"/>
      <c r="M389" s="7" t="s">
        <v>1730</v>
      </c>
      <c r="N389" s="7" t="s">
        <v>1731</v>
      </c>
      <c r="O389" s="7" t="s">
        <v>119</v>
      </c>
      <c r="P389" s="7" t="s">
        <v>637</v>
      </c>
      <c r="Q389" s="7" t="s">
        <v>316</v>
      </c>
      <c r="R389" s="7"/>
      <c r="S389" s="8">
        <v>0</v>
      </c>
      <c r="T389" s="8">
        <v>0</v>
      </c>
      <c r="U389" s="8"/>
      <c r="V389" s="7"/>
      <c r="W389" s="7"/>
      <c r="X389" s="7"/>
      <c r="Y389" s="7"/>
      <c r="Z389" s="8"/>
      <c r="AA389" s="8"/>
    </row>
    <row r="390" spans="1:27">
      <c r="A390" s="6"/>
      <c r="B390" s="7"/>
      <c r="C390" s="7"/>
      <c r="D390" s="7"/>
      <c r="E390" s="7"/>
      <c r="F390" s="7"/>
      <c r="G390" s="7"/>
      <c r="H390" s="8"/>
      <c r="I390" s="8"/>
      <c r="J390" s="8"/>
      <c r="K390" s="8"/>
      <c r="L390" s="7"/>
      <c r="M390" s="7" t="s">
        <v>1732</v>
      </c>
      <c r="N390" s="7" t="s">
        <v>1733</v>
      </c>
      <c r="O390" s="7" t="s">
        <v>119</v>
      </c>
      <c r="P390" s="7" t="s">
        <v>649</v>
      </c>
      <c r="Q390" s="7" t="s">
        <v>332</v>
      </c>
      <c r="R390" s="7"/>
      <c r="S390" s="8">
        <v>0</v>
      </c>
      <c r="T390" s="8">
        <v>0</v>
      </c>
      <c r="U390" s="8"/>
      <c r="V390" s="7"/>
      <c r="W390" s="7"/>
      <c r="X390" s="7"/>
      <c r="Y390" s="7"/>
      <c r="Z390" s="8"/>
      <c r="AA390" s="8"/>
    </row>
    <row r="391" spans="1:27">
      <c r="A391" s="6"/>
      <c r="B391" s="7"/>
      <c r="C391" s="7"/>
      <c r="D391" s="7"/>
      <c r="E391" s="7"/>
      <c r="F391" s="7"/>
      <c r="G391" s="7"/>
      <c r="H391" s="8"/>
      <c r="I391" s="8"/>
      <c r="J391" s="8"/>
      <c r="K391" s="8"/>
      <c r="L391" s="7"/>
      <c r="M391" s="7" t="s">
        <v>1734</v>
      </c>
      <c r="N391" s="7" t="s">
        <v>1735</v>
      </c>
      <c r="O391" s="7" t="s">
        <v>119</v>
      </c>
      <c r="P391" s="7" t="s">
        <v>649</v>
      </c>
      <c r="Q391" s="7" t="s">
        <v>332</v>
      </c>
      <c r="R391" s="7"/>
      <c r="S391" s="8">
        <v>0</v>
      </c>
      <c r="T391" s="8">
        <v>0</v>
      </c>
      <c r="U391" s="8"/>
      <c r="V391" s="7"/>
      <c r="W391" s="7"/>
      <c r="X391" s="7"/>
      <c r="Y391" s="7"/>
      <c r="Z391" s="8"/>
      <c r="AA391" s="8"/>
    </row>
    <row r="392" spans="1:27">
      <c r="A392" s="6"/>
      <c r="B392" s="7"/>
      <c r="C392" s="7"/>
      <c r="D392" s="7"/>
      <c r="E392" s="7"/>
      <c r="F392" s="7"/>
      <c r="G392" s="7"/>
      <c r="H392" s="8"/>
      <c r="I392" s="8"/>
      <c r="J392" s="8"/>
      <c r="K392" s="8"/>
      <c r="L392" s="7"/>
      <c r="M392" s="7" t="s">
        <v>1736</v>
      </c>
      <c r="N392" s="7" t="s">
        <v>1737</v>
      </c>
      <c r="O392" s="7" t="s">
        <v>119</v>
      </c>
      <c r="P392" s="7" t="s">
        <v>650</v>
      </c>
      <c r="Q392" s="7" t="s">
        <v>334</v>
      </c>
      <c r="R392" s="7"/>
      <c r="S392" s="8">
        <v>0</v>
      </c>
      <c r="T392" s="8">
        <v>0</v>
      </c>
      <c r="U392" s="8"/>
      <c r="V392" s="7"/>
      <c r="W392" s="7"/>
      <c r="X392" s="7"/>
      <c r="Y392" s="7"/>
      <c r="Z392" s="8"/>
      <c r="AA392" s="8"/>
    </row>
    <row r="393" spans="1:27">
      <c r="A393" s="6"/>
      <c r="B393" s="7"/>
      <c r="C393" s="7"/>
      <c r="D393" s="7"/>
      <c r="E393" s="7"/>
      <c r="F393" s="7"/>
      <c r="G393" s="7"/>
      <c r="H393" s="8"/>
      <c r="I393" s="8"/>
      <c r="J393" s="8"/>
      <c r="K393" s="8"/>
      <c r="L393" s="7"/>
      <c r="M393" s="7" t="s">
        <v>1738</v>
      </c>
      <c r="N393" s="7" t="s">
        <v>1739</v>
      </c>
      <c r="O393" s="7" t="s">
        <v>119</v>
      </c>
      <c r="P393" s="7" t="s">
        <v>624</v>
      </c>
      <c r="Q393" s="7" t="s">
        <v>381</v>
      </c>
      <c r="R393" s="7"/>
      <c r="S393" s="8">
        <v>0</v>
      </c>
      <c r="T393" s="8">
        <v>0</v>
      </c>
      <c r="U393" s="8"/>
      <c r="V393" s="7"/>
      <c r="W393" s="7"/>
      <c r="X393" s="7"/>
      <c r="Y393" s="7"/>
      <c r="Z393" s="8"/>
      <c r="AA393" s="8"/>
    </row>
    <row r="394" spans="1:27">
      <c r="A394" s="6"/>
      <c r="B394" s="7"/>
      <c r="C394" s="7"/>
      <c r="D394" s="7"/>
      <c r="E394" s="7"/>
      <c r="F394" s="7"/>
      <c r="G394" s="7"/>
      <c r="H394" s="8"/>
      <c r="I394" s="8"/>
      <c r="J394" s="8"/>
      <c r="K394" s="8"/>
      <c r="L394" s="7"/>
      <c r="M394" s="7" t="s">
        <v>1740</v>
      </c>
      <c r="N394" s="7" t="s">
        <v>1741</v>
      </c>
      <c r="O394" s="7" t="s">
        <v>119</v>
      </c>
      <c r="P394" s="7" t="s">
        <v>651</v>
      </c>
      <c r="Q394" s="7" t="s">
        <v>332</v>
      </c>
      <c r="R394" s="7"/>
      <c r="S394" s="8">
        <v>0</v>
      </c>
      <c r="T394" s="8">
        <v>0</v>
      </c>
      <c r="U394" s="8"/>
      <c r="V394" s="7"/>
      <c r="W394" s="7"/>
      <c r="X394" s="7"/>
      <c r="Y394" s="7"/>
      <c r="Z394" s="8"/>
      <c r="AA394" s="8"/>
    </row>
    <row r="395" spans="1:27">
      <c r="A395" s="6"/>
      <c r="B395" s="7"/>
      <c r="C395" s="7"/>
      <c r="D395" s="7"/>
      <c r="E395" s="7"/>
      <c r="F395" s="7"/>
      <c r="G395" s="7"/>
      <c r="H395" s="8"/>
      <c r="I395" s="8"/>
      <c r="J395" s="8"/>
      <c r="K395" s="8"/>
      <c r="L395" s="7"/>
      <c r="M395" s="7" t="s">
        <v>1742</v>
      </c>
      <c r="N395" s="7" t="s">
        <v>1743</v>
      </c>
      <c r="O395" s="7" t="s">
        <v>119</v>
      </c>
      <c r="P395" s="7" t="s">
        <v>633</v>
      </c>
      <c r="Q395" s="7" t="s">
        <v>311</v>
      </c>
      <c r="R395" s="7"/>
      <c r="S395" s="8">
        <v>0</v>
      </c>
      <c r="T395" s="8">
        <v>0</v>
      </c>
      <c r="U395" s="8"/>
      <c r="V395" s="7"/>
      <c r="W395" s="7"/>
      <c r="X395" s="7"/>
      <c r="Y395" s="7"/>
      <c r="Z395" s="8"/>
      <c r="AA395" s="8"/>
    </row>
    <row r="396" spans="1:27">
      <c r="A396" s="6"/>
      <c r="B396" s="7"/>
      <c r="C396" s="7"/>
      <c r="D396" s="7"/>
      <c r="E396" s="7"/>
      <c r="F396" s="7"/>
      <c r="G396" s="7"/>
      <c r="H396" s="8"/>
      <c r="I396" s="8"/>
      <c r="J396" s="8"/>
      <c r="K396" s="8"/>
      <c r="L396" s="7"/>
      <c r="M396" s="7" t="s">
        <v>1744</v>
      </c>
      <c r="N396" s="7" t="s">
        <v>1745</v>
      </c>
      <c r="O396" s="7" t="s">
        <v>119</v>
      </c>
      <c r="P396" s="7" t="s">
        <v>633</v>
      </c>
      <c r="Q396" s="7" t="s">
        <v>311</v>
      </c>
      <c r="R396" s="7"/>
      <c r="S396" s="8">
        <v>0</v>
      </c>
      <c r="T396" s="8">
        <v>0</v>
      </c>
      <c r="U396" s="8"/>
      <c r="V396" s="7"/>
      <c r="W396" s="7"/>
      <c r="X396" s="7"/>
      <c r="Y396" s="7"/>
      <c r="Z396" s="8"/>
      <c r="AA396" s="8"/>
    </row>
    <row r="397" spans="1:27">
      <c r="A397" s="6"/>
      <c r="B397" s="7"/>
      <c r="C397" s="7"/>
      <c r="D397" s="7"/>
      <c r="E397" s="7"/>
      <c r="F397" s="7"/>
      <c r="G397" s="7"/>
      <c r="H397" s="8"/>
      <c r="I397" s="8"/>
      <c r="J397" s="8"/>
      <c r="K397" s="8"/>
      <c r="L397" s="7"/>
      <c r="M397" s="7" t="s">
        <v>1746</v>
      </c>
      <c r="N397" s="7" t="s">
        <v>1747</v>
      </c>
      <c r="O397" s="7" t="s">
        <v>119</v>
      </c>
      <c r="P397" s="7" t="s">
        <v>633</v>
      </c>
      <c r="Q397" s="7" t="s">
        <v>311</v>
      </c>
      <c r="R397" s="7"/>
      <c r="S397" s="8">
        <v>0</v>
      </c>
      <c r="T397" s="8">
        <v>0</v>
      </c>
      <c r="U397" s="8"/>
      <c r="V397" s="7"/>
      <c r="W397" s="7"/>
      <c r="X397" s="7"/>
      <c r="Y397" s="7"/>
      <c r="Z397" s="8"/>
      <c r="AA397" s="8"/>
    </row>
    <row r="398" spans="1:27">
      <c r="A398" s="6"/>
      <c r="B398" s="7"/>
      <c r="C398" s="7"/>
      <c r="D398" s="7"/>
      <c r="E398" s="7"/>
      <c r="F398" s="7"/>
      <c r="G398" s="7"/>
      <c r="H398" s="8"/>
      <c r="I398" s="8"/>
      <c r="J398" s="8"/>
      <c r="K398" s="8"/>
      <c r="L398" s="7"/>
      <c r="M398" s="7" t="s">
        <v>1748</v>
      </c>
      <c r="N398" s="7" t="s">
        <v>1749</v>
      </c>
      <c r="O398" s="7" t="s">
        <v>119</v>
      </c>
      <c r="P398" s="7" t="s">
        <v>605</v>
      </c>
      <c r="Q398" s="7" t="s">
        <v>428</v>
      </c>
      <c r="R398" s="7"/>
      <c r="S398" s="8">
        <v>0</v>
      </c>
      <c r="T398" s="8">
        <v>0</v>
      </c>
      <c r="U398" s="8"/>
      <c r="V398" s="7"/>
      <c r="W398" s="7"/>
      <c r="X398" s="7"/>
      <c r="Y398" s="7"/>
      <c r="Z398" s="8"/>
      <c r="AA398" s="8"/>
    </row>
    <row r="399" spans="1:27">
      <c r="A399" s="6"/>
      <c r="B399" s="7"/>
      <c r="C399" s="7"/>
      <c r="D399" s="7"/>
      <c r="E399" s="7"/>
      <c r="F399" s="7"/>
      <c r="G399" s="7"/>
      <c r="H399" s="8"/>
      <c r="I399" s="8"/>
      <c r="J399" s="8"/>
      <c r="K399" s="8"/>
      <c r="L399" s="7"/>
      <c r="M399" s="7" t="s">
        <v>1750</v>
      </c>
      <c r="N399" s="7" t="s">
        <v>1751</v>
      </c>
      <c r="O399" s="7" t="s">
        <v>119</v>
      </c>
      <c r="P399" s="7" t="s">
        <v>605</v>
      </c>
      <c r="Q399" s="7" t="s">
        <v>428</v>
      </c>
      <c r="R399" s="7"/>
      <c r="S399" s="8">
        <v>0</v>
      </c>
      <c r="T399" s="8">
        <v>0</v>
      </c>
      <c r="U399" s="8"/>
      <c r="V399" s="7"/>
      <c r="W399" s="7"/>
      <c r="X399" s="7"/>
      <c r="Y399" s="7"/>
      <c r="Z399" s="8"/>
      <c r="AA399" s="8"/>
    </row>
    <row r="400" spans="1:27">
      <c r="A400" s="6"/>
      <c r="B400" s="7"/>
      <c r="C400" s="7"/>
      <c r="D400" s="7"/>
      <c r="E400" s="7"/>
      <c r="F400" s="7"/>
      <c r="G400" s="7"/>
      <c r="H400" s="8"/>
      <c r="I400" s="8"/>
      <c r="J400" s="8"/>
      <c r="K400" s="8"/>
      <c r="L400" s="7"/>
      <c r="M400" s="7" t="s">
        <v>1752</v>
      </c>
      <c r="N400" s="7" t="s">
        <v>1753</v>
      </c>
      <c r="O400" s="7" t="s">
        <v>119</v>
      </c>
      <c r="P400" s="7" t="s">
        <v>609</v>
      </c>
      <c r="Q400" s="7" t="s">
        <v>322</v>
      </c>
      <c r="R400" s="7"/>
      <c r="S400" s="8">
        <v>0</v>
      </c>
      <c r="T400" s="8">
        <v>0</v>
      </c>
      <c r="U400" s="8"/>
      <c r="V400" s="7"/>
      <c r="W400" s="7"/>
      <c r="X400" s="7"/>
      <c r="Y400" s="7"/>
      <c r="Z400" s="8"/>
      <c r="AA400" s="8"/>
    </row>
    <row r="401" spans="1:27">
      <c r="A401" s="6"/>
      <c r="B401" s="7"/>
      <c r="C401" s="7"/>
      <c r="D401" s="7"/>
      <c r="E401" s="7"/>
      <c r="F401" s="7"/>
      <c r="G401" s="7"/>
      <c r="H401" s="8"/>
      <c r="I401" s="8"/>
      <c r="J401" s="8"/>
      <c r="K401" s="8"/>
      <c r="L401" s="7"/>
      <c r="M401" s="7" t="s">
        <v>1754</v>
      </c>
      <c r="N401" s="7" t="s">
        <v>1755</v>
      </c>
      <c r="O401" s="7" t="s">
        <v>119</v>
      </c>
      <c r="P401" s="7" t="s">
        <v>611</v>
      </c>
      <c r="Q401" s="7" t="s">
        <v>322</v>
      </c>
      <c r="R401" s="7"/>
      <c r="S401" s="8">
        <v>0</v>
      </c>
      <c r="T401" s="8">
        <v>0</v>
      </c>
      <c r="U401" s="8"/>
      <c r="V401" s="7"/>
      <c r="W401" s="7"/>
      <c r="X401" s="7"/>
      <c r="Y401" s="7"/>
      <c r="Z401" s="8"/>
      <c r="AA401" s="8"/>
    </row>
    <row r="402" spans="1:27">
      <c r="A402" s="6"/>
      <c r="B402" s="7"/>
      <c r="C402" s="7"/>
      <c r="D402" s="7"/>
      <c r="E402" s="7"/>
      <c r="F402" s="7"/>
      <c r="G402" s="7"/>
      <c r="H402" s="8"/>
      <c r="I402" s="8"/>
      <c r="J402" s="8"/>
      <c r="K402" s="8"/>
      <c r="L402" s="7"/>
      <c r="M402" s="7" t="s">
        <v>1756</v>
      </c>
      <c r="N402" s="7" t="s">
        <v>1757</v>
      </c>
      <c r="O402" s="7" t="s">
        <v>119</v>
      </c>
      <c r="P402" s="7" t="s">
        <v>587</v>
      </c>
      <c r="Q402" s="7" t="s">
        <v>398</v>
      </c>
      <c r="R402" s="7"/>
      <c r="S402" s="8">
        <v>0</v>
      </c>
      <c r="T402" s="8">
        <v>0</v>
      </c>
      <c r="U402" s="8"/>
      <c r="V402" s="7"/>
      <c r="W402" s="7"/>
      <c r="X402" s="7"/>
      <c r="Y402" s="7"/>
      <c r="Z402" s="8"/>
      <c r="AA402" s="8"/>
    </row>
    <row r="403" spans="1:27">
      <c r="A403" s="6"/>
      <c r="B403" s="7"/>
      <c r="C403" s="7"/>
      <c r="D403" s="7"/>
      <c r="E403" s="7"/>
      <c r="F403" s="7"/>
      <c r="G403" s="7"/>
      <c r="H403" s="8"/>
      <c r="I403" s="8"/>
      <c r="J403" s="8"/>
      <c r="K403" s="8"/>
      <c r="L403" s="7"/>
      <c r="M403" s="7" t="s">
        <v>1758</v>
      </c>
      <c r="N403" s="7" t="s">
        <v>1759</v>
      </c>
      <c r="O403" s="7" t="s">
        <v>119</v>
      </c>
      <c r="P403" s="7" t="s">
        <v>587</v>
      </c>
      <c r="Q403" s="7" t="s">
        <v>398</v>
      </c>
      <c r="R403" s="7"/>
      <c r="S403" s="8">
        <v>0</v>
      </c>
      <c r="T403" s="8">
        <v>0</v>
      </c>
      <c r="U403" s="8"/>
      <c r="V403" s="7"/>
      <c r="W403" s="7"/>
      <c r="X403" s="7"/>
      <c r="Y403" s="7"/>
      <c r="Z403" s="8"/>
      <c r="AA403" s="8"/>
    </row>
    <row r="404" spans="1:27">
      <c r="A404" s="6"/>
      <c r="B404" s="7"/>
      <c r="C404" s="7"/>
      <c r="D404" s="7"/>
      <c r="E404" s="7"/>
      <c r="F404" s="7"/>
      <c r="G404" s="7"/>
      <c r="H404" s="8"/>
      <c r="I404" s="8"/>
      <c r="J404" s="8"/>
      <c r="K404" s="8"/>
      <c r="L404" s="7"/>
      <c r="M404" s="7" t="s">
        <v>1760</v>
      </c>
      <c r="N404" s="7" t="s">
        <v>1761</v>
      </c>
      <c r="O404" s="7" t="s">
        <v>119</v>
      </c>
      <c r="P404" s="7" t="s">
        <v>642</v>
      </c>
      <c r="Q404" s="7" t="s">
        <v>326</v>
      </c>
      <c r="R404" s="7"/>
      <c r="S404" s="8">
        <v>0</v>
      </c>
      <c r="T404" s="8">
        <v>0</v>
      </c>
      <c r="U404" s="8"/>
      <c r="V404" s="7"/>
      <c r="W404" s="7"/>
      <c r="X404" s="7"/>
      <c r="Y404" s="7"/>
      <c r="Z404" s="8"/>
      <c r="AA404" s="8"/>
    </row>
    <row r="405" spans="1:27">
      <c r="A405" s="6"/>
      <c r="B405" s="7"/>
      <c r="C405" s="7"/>
      <c r="D405" s="7"/>
      <c r="E405" s="7"/>
      <c r="F405" s="7"/>
      <c r="G405" s="7"/>
      <c r="H405" s="8"/>
      <c r="I405" s="8"/>
      <c r="J405" s="8"/>
      <c r="K405" s="8"/>
      <c r="L405" s="7"/>
      <c r="M405" s="7" t="s">
        <v>1762</v>
      </c>
      <c r="N405" s="7" t="s">
        <v>1763</v>
      </c>
      <c r="O405" s="7" t="s">
        <v>119</v>
      </c>
      <c r="P405" s="7" t="s">
        <v>644</v>
      </c>
      <c r="Q405" s="7" t="s">
        <v>324</v>
      </c>
      <c r="R405" s="7"/>
      <c r="S405" s="8">
        <v>0</v>
      </c>
      <c r="T405" s="8">
        <v>0</v>
      </c>
      <c r="U405" s="8"/>
      <c r="V405" s="7"/>
      <c r="W405" s="7"/>
      <c r="X405" s="7"/>
      <c r="Y405" s="7"/>
      <c r="Z405" s="8"/>
      <c r="AA405" s="8"/>
    </row>
    <row r="406" spans="1:27">
      <c r="A406" s="6"/>
      <c r="B406" s="7"/>
      <c r="C406" s="7"/>
      <c r="D406" s="7"/>
      <c r="E406" s="7"/>
      <c r="F406" s="7"/>
      <c r="G406" s="7"/>
      <c r="H406" s="8"/>
      <c r="I406" s="8"/>
      <c r="J406" s="8"/>
      <c r="K406" s="8"/>
      <c r="L406" s="7"/>
      <c r="M406" s="7" t="s">
        <v>1764</v>
      </c>
      <c r="N406" s="7" t="s">
        <v>1765</v>
      </c>
      <c r="O406" s="7" t="s">
        <v>119</v>
      </c>
      <c r="P406" s="7" t="s">
        <v>642</v>
      </c>
      <c r="Q406" s="7" t="s">
        <v>326</v>
      </c>
      <c r="R406" s="7"/>
      <c r="S406" s="8">
        <v>0</v>
      </c>
      <c r="T406" s="8">
        <v>0</v>
      </c>
      <c r="U406" s="8"/>
      <c r="V406" s="7"/>
      <c r="W406" s="7"/>
      <c r="X406" s="7"/>
      <c r="Y406" s="7"/>
      <c r="Z406" s="8"/>
      <c r="AA406" s="8"/>
    </row>
    <row r="407" spans="1:27">
      <c r="A407" s="6"/>
      <c r="B407" s="7"/>
      <c r="C407" s="7"/>
      <c r="D407" s="7"/>
      <c r="E407" s="7"/>
      <c r="F407" s="7"/>
      <c r="G407" s="7"/>
      <c r="H407" s="8"/>
      <c r="I407" s="8"/>
      <c r="J407" s="8"/>
      <c r="K407" s="8"/>
      <c r="L407" s="7"/>
      <c r="M407" s="7" t="s">
        <v>1766</v>
      </c>
      <c r="N407" s="7" t="s">
        <v>1767</v>
      </c>
      <c r="O407" s="7" t="s">
        <v>119</v>
      </c>
      <c r="P407" s="7" t="s">
        <v>637</v>
      </c>
      <c r="Q407" s="7" t="s">
        <v>316</v>
      </c>
      <c r="R407" s="7"/>
      <c r="S407" s="8">
        <v>0</v>
      </c>
      <c r="T407" s="8">
        <v>0</v>
      </c>
      <c r="U407" s="8"/>
      <c r="V407" s="7"/>
      <c r="W407" s="7"/>
      <c r="X407" s="7"/>
      <c r="Y407" s="7"/>
      <c r="Z407" s="8"/>
      <c r="AA407" s="8"/>
    </row>
    <row r="408" spans="1:27">
      <c r="A408" s="6"/>
      <c r="B408" s="7"/>
      <c r="C408" s="7"/>
      <c r="D408" s="7"/>
      <c r="E408" s="7"/>
      <c r="F408" s="7"/>
      <c r="G408" s="7"/>
      <c r="H408" s="8"/>
      <c r="I408" s="8"/>
      <c r="J408" s="8"/>
      <c r="K408" s="8"/>
      <c r="L408" s="7"/>
      <c r="M408" s="7" t="s">
        <v>1768</v>
      </c>
      <c r="N408" s="7" t="s">
        <v>1769</v>
      </c>
      <c r="O408" s="7" t="s">
        <v>119</v>
      </c>
      <c r="P408" s="7" t="s">
        <v>642</v>
      </c>
      <c r="Q408" s="7" t="s">
        <v>326</v>
      </c>
      <c r="R408" s="7"/>
      <c r="S408" s="8">
        <v>0</v>
      </c>
      <c r="T408" s="8">
        <v>0</v>
      </c>
      <c r="U408" s="8"/>
      <c r="V408" s="7"/>
      <c r="W408" s="7"/>
      <c r="X408" s="7"/>
      <c r="Y408" s="7"/>
      <c r="Z408" s="8"/>
      <c r="AA408" s="8"/>
    </row>
    <row r="409" spans="1:27">
      <c r="A409" s="6"/>
      <c r="B409" s="7"/>
      <c r="C409" s="7"/>
      <c r="D409" s="7"/>
      <c r="E409" s="7"/>
      <c r="F409" s="7"/>
      <c r="G409" s="7"/>
      <c r="H409" s="8"/>
      <c r="I409" s="8"/>
      <c r="J409" s="8"/>
      <c r="K409" s="8"/>
      <c r="L409" s="7"/>
      <c r="M409" s="7" t="s">
        <v>1770</v>
      </c>
      <c r="N409" s="7" t="s">
        <v>1771</v>
      </c>
      <c r="O409" s="7" t="s">
        <v>119</v>
      </c>
      <c r="P409" s="7" t="s">
        <v>638</v>
      </c>
      <c r="Q409" s="7" t="s">
        <v>318</v>
      </c>
      <c r="R409" s="7"/>
      <c r="S409" s="8">
        <v>0</v>
      </c>
      <c r="T409" s="8">
        <v>0</v>
      </c>
      <c r="U409" s="8"/>
      <c r="V409" s="7"/>
      <c r="W409" s="7"/>
      <c r="X409" s="7"/>
      <c r="Y409" s="7"/>
      <c r="Z409" s="8"/>
      <c r="AA409" s="8"/>
    </row>
    <row r="410" spans="1:27">
      <c r="A410" s="6"/>
      <c r="B410" s="7"/>
      <c r="C410" s="7"/>
      <c r="D410" s="7"/>
      <c r="E410" s="7"/>
      <c r="F410" s="7"/>
      <c r="G410" s="7"/>
      <c r="H410" s="8"/>
      <c r="I410" s="8"/>
      <c r="J410" s="8"/>
      <c r="K410" s="8"/>
      <c r="L410" s="7"/>
      <c r="M410" s="7" t="s">
        <v>1772</v>
      </c>
      <c r="N410" s="7" t="s">
        <v>1773</v>
      </c>
      <c r="O410" s="7" t="s">
        <v>119</v>
      </c>
      <c r="P410" s="7" t="s">
        <v>679</v>
      </c>
      <c r="Q410" s="7" t="s">
        <v>465</v>
      </c>
      <c r="R410" s="7"/>
      <c r="S410" s="8">
        <v>0</v>
      </c>
      <c r="T410" s="8">
        <v>0</v>
      </c>
      <c r="U410" s="8"/>
      <c r="V410" s="7"/>
      <c r="W410" s="7"/>
      <c r="X410" s="7"/>
      <c r="Y410" s="7"/>
      <c r="Z410" s="8"/>
      <c r="AA410" s="8"/>
    </row>
    <row r="411" spans="1:27">
      <c r="A411" s="6"/>
      <c r="B411" s="7"/>
      <c r="C411" s="7"/>
      <c r="D411" s="7"/>
      <c r="E411" s="7"/>
      <c r="F411" s="7"/>
      <c r="G411" s="7"/>
      <c r="H411" s="8"/>
      <c r="I411" s="8"/>
      <c r="J411" s="8"/>
      <c r="K411" s="8"/>
      <c r="L411" s="7"/>
      <c r="M411" s="7" t="s">
        <v>1774</v>
      </c>
      <c r="N411" s="7" t="s">
        <v>1775</v>
      </c>
      <c r="O411" s="7" t="s">
        <v>119</v>
      </c>
      <c r="P411" s="7" t="s">
        <v>646</v>
      </c>
      <c r="Q411" s="7" t="s">
        <v>328</v>
      </c>
      <c r="R411" s="7"/>
      <c r="S411" s="8">
        <v>0</v>
      </c>
      <c r="T411" s="8">
        <v>0</v>
      </c>
      <c r="U411" s="8"/>
      <c r="V411" s="7"/>
      <c r="W411" s="7"/>
      <c r="X411" s="7"/>
      <c r="Y411" s="7"/>
      <c r="Z411" s="8"/>
      <c r="AA411" s="8"/>
    </row>
    <row r="412" spans="1:27">
      <c r="A412" s="6"/>
      <c r="B412" s="7"/>
      <c r="C412" s="7"/>
      <c r="D412" s="7"/>
      <c r="E412" s="7"/>
      <c r="F412" s="7"/>
      <c r="G412" s="7"/>
      <c r="H412" s="8"/>
      <c r="I412" s="8"/>
      <c r="J412" s="8"/>
      <c r="K412" s="8"/>
      <c r="L412" s="7"/>
      <c r="M412" s="7" t="s">
        <v>1776</v>
      </c>
      <c r="N412" s="7" t="s">
        <v>1777</v>
      </c>
      <c r="O412" s="7" t="s">
        <v>119</v>
      </c>
      <c r="P412" s="7" t="s">
        <v>624</v>
      </c>
      <c r="Q412" s="7" t="s">
        <v>390</v>
      </c>
      <c r="R412" s="7"/>
      <c r="S412" s="8">
        <v>0</v>
      </c>
      <c r="T412" s="8">
        <v>0</v>
      </c>
      <c r="U412" s="8"/>
      <c r="V412" s="7"/>
      <c r="W412" s="7"/>
      <c r="X412" s="7"/>
      <c r="Y412" s="7"/>
      <c r="Z412" s="8"/>
      <c r="AA412" s="8"/>
    </row>
    <row r="413" spans="1:27">
      <c r="A413" s="6"/>
      <c r="B413" s="7"/>
      <c r="C413" s="7"/>
      <c r="D413" s="7"/>
      <c r="E413" s="7"/>
      <c r="F413" s="7"/>
      <c r="G413" s="7"/>
      <c r="H413" s="8"/>
      <c r="I413" s="8"/>
      <c r="J413" s="8"/>
      <c r="K413" s="8"/>
      <c r="L413" s="7"/>
      <c r="M413" s="7" t="s">
        <v>1778</v>
      </c>
      <c r="N413" s="7" t="s">
        <v>1779</v>
      </c>
      <c r="O413" s="7" t="s">
        <v>119</v>
      </c>
      <c r="P413" s="7" t="s">
        <v>651</v>
      </c>
      <c r="Q413" s="7" t="s">
        <v>465</v>
      </c>
      <c r="R413" s="7"/>
      <c r="S413" s="8">
        <v>0</v>
      </c>
      <c r="T413" s="8">
        <v>0</v>
      </c>
      <c r="U413" s="8"/>
      <c r="V413" s="7"/>
      <c r="W413" s="7"/>
      <c r="X413" s="7"/>
      <c r="Y413" s="7"/>
      <c r="Z413" s="8"/>
      <c r="AA413" s="8"/>
    </row>
    <row r="414" spans="1:27">
      <c r="A414" s="6"/>
      <c r="B414" s="7"/>
      <c r="C414" s="7"/>
      <c r="D414" s="7"/>
      <c r="E414" s="7"/>
      <c r="F414" s="7"/>
      <c r="G414" s="7"/>
      <c r="H414" s="8"/>
      <c r="I414" s="8"/>
      <c r="J414" s="8"/>
      <c r="K414" s="8"/>
      <c r="L414" s="7"/>
      <c r="M414" s="7" t="s">
        <v>1780</v>
      </c>
      <c r="N414" s="7" t="s">
        <v>1781</v>
      </c>
      <c r="O414" s="7" t="s">
        <v>119</v>
      </c>
      <c r="P414" s="7" t="s">
        <v>651</v>
      </c>
      <c r="Q414" s="7" t="s">
        <v>336</v>
      </c>
      <c r="R414" s="7"/>
      <c r="S414" s="8">
        <v>0</v>
      </c>
      <c r="T414" s="8">
        <v>0</v>
      </c>
      <c r="U414" s="8"/>
      <c r="V414" s="7"/>
      <c r="W414" s="7"/>
      <c r="X414" s="7"/>
      <c r="Y414" s="7"/>
      <c r="Z414" s="8"/>
      <c r="AA414" s="8"/>
    </row>
    <row r="415" spans="1:27">
      <c r="A415" s="6"/>
      <c r="B415" s="7"/>
      <c r="C415" s="7"/>
      <c r="D415" s="7"/>
      <c r="E415" s="7"/>
      <c r="F415" s="7"/>
      <c r="G415" s="7"/>
      <c r="H415" s="8"/>
      <c r="I415" s="8"/>
      <c r="J415" s="8"/>
      <c r="K415" s="8"/>
      <c r="L415" s="7"/>
      <c r="M415" s="7" t="s">
        <v>1782</v>
      </c>
      <c r="N415" s="7" t="s">
        <v>1783</v>
      </c>
      <c r="O415" s="7" t="s">
        <v>119</v>
      </c>
      <c r="P415" s="7" t="s">
        <v>679</v>
      </c>
      <c r="Q415" s="7" t="s">
        <v>465</v>
      </c>
      <c r="R415" s="7"/>
      <c r="S415" s="8">
        <v>0</v>
      </c>
      <c r="T415" s="8">
        <v>0</v>
      </c>
      <c r="U415" s="8"/>
      <c r="V415" s="7"/>
      <c r="W415" s="7"/>
      <c r="X415" s="7"/>
      <c r="Y415" s="7"/>
      <c r="Z415" s="8"/>
      <c r="AA415" s="8"/>
    </row>
    <row r="416" spans="1:27">
      <c r="A416" s="6"/>
      <c r="B416" s="7"/>
      <c r="C416" s="7"/>
      <c r="D416" s="7"/>
      <c r="E416" s="7"/>
      <c r="F416" s="7"/>
      <c r="G416" s="7"/>
      <c r="H416" s="8"/>
      <c r="I416" s="8"/>
      <c r="J416" s="8"/>
      <c r="K416" s="8"/>
      <c r="L416" s="7"/>
      <c r="M416" s="7" t="s">
        <v>1784</v>
      </c>
      <c r="N416" s="7" t="s">
        <v>1785</v>
      </c>
      <c r="O416" s="7" t="s">
        <v>119</v>
      </c>
      <c r="P416" s="7" t="s">
        <v>679</v>
      </c>
      <c r="Q416" s="7" t="s">
        <v>497</v>
      </c>
      <c r="R416" s="7"/>
      <c r="S416" s="8">
        <v>0</v>
      </c>
      <c r="T416" s="8">
        <v>0</v>
      </c>
      <c r="U416" s="8"/>
      <c r="V416" s="7"/>
      <c r="W416" s="7"/>
      <c r="X416" s="7"/>
      <c r="Y416" s="7"/>
      <c r="Z416" s="8"/>
      <c r="AA416" s="8"/>
    </row>
    <row r="417" spans="1:27">
      <c r="A417" s="6"/>
      <c r="B417" s="7"/>
      <c r="C417" s="7"/>
      <c r="D417" s="7"/>
      <c r="E417" s="7"/>
      <c r="F417" s="7"/>
      <c r="G417" s="7"/>
      <c r="H417" s="8"/>
      <c r="I417" s="8"/>
      <c r="J417" s="8"/>
      <c r="K417" s="8"/>
      <c r="L417" s="7"/>
      <c r="M417" s="7" t="s">
        <v>1786</v>
      </c>
      <c r="N417" s="7" t="s">
        <v>1787</v>
      </c>
      <c r="O417" s="7" t="s">
        <v>119</v>
      </c>
      <c r="P417" s="7" t="s">
        <v>679</v>
      </c>
      <c r="Q417" s="7" t="s">
        <v>465</v>
      </c>
      <c r="R417" s="7"/>
      <c r="S417" s="8">
        <v>0</v>
      </c>
      <c r="T417" s="8">
        <v>0</v>
      </c>
      <c r="U417" s="8"/>
      <c r="V417" s="7"/>
      <c r="W417" s="7"/>
      <c r="X417" s="7"/>
      <c r="Y417" s="7"/>
      <c r="Z417" s="8"/>
      <c r="AA417" s="8"/>
    </row>
    <row r="418" spans="1:27">
      <c r="A418" s="6"/>
      <c r="B418" s="7"/>
      <c r="C418" s="7"/>
      <c r="D418" s="7"/>
      <c r="E418" s="7"/>
      <c r="F418" s="7"/>
      <c r="G418" s="7"/>
      <c r="H418" s="8"/>
      <c r="I418" s="8"/>
      <c r="J418" s="8"/>
      <c r="K418" s="8"/>
      <c r="L418" s="7"/>
      <c r="M418" s="7" t="s">
        <v>1788</v>
      </c>
      <c r="N418" s="7" t="s">
        <v>1789</v>
      </c>
      <c r="O418" s="7" t="s">
        <v>655</v>
      </c>
      <c r="P418" s="7" t="s">
        <v>679</v>
      </c>
      <c r="Q418" s="7" t="s">
        <v>493</v>
      </c>
      <c r="R418" s="7"/>
      <c r="S418" s="8">
        <v>0</v>
      </c>
      <c r="T418" s="8">
        <v>0</v>
      </c>
      <c r="U418" s="8"/>
      <c r="V418" s="7"/>
      <c r="W418" s="7"/>
      <c r="X418" s="7"/>
      <c r="Y418" s="7"/>
      <c r="Z418" s="8"/>
      <c r="AA418" s="8"/>
    </row>
    <row r="419" spans="1:27">
      <c r="A419" s="6"/>
      <c r="B419" s="7"/>
      <c r="C419" s="7"/>
      <c r="D419" s="7"/>
      <c r="E419" s="7"/>
      <c r="F419" s="7"/>
      <c r="G419" s="7"/>
      <c r="H419" s="8"/>
      <c r="I419" s="8"/>
      <c r="J419" s="8"/>
      <c r="K419" s="8"/>
      <c r="L419" s="7"/>
      <c r="M419" s="7" t="s">
        <v>1790</v>
      </c>
      <c r="N419" s="7" t="s">
        <v>1791</v>
      </c>
      <c r="O419" s="7" t="s">
        <v>655</v>
      </c>
      <c r="P419" s="7" t="s">
        <v>679</v>
      </c>
      <c r="Q419" s="7" t="s">
        <v>493</v>
      </c>
      <c r="R419" s="7"/>
      <c r="S419" s="8">
        <v>0</v>
      </c>
      <c r="T419" s="8">
        <v>0</v>
      </c>
      <c r="U419" s="8"/>
      <c r="V419" s="7"/>
      <c r="W419" s="7"/>
      <c r="X419" s="7"/>
      <c r="Y419" s="7"/>
      <c r="Z419" s="8"/>
      <c r="AA419" s="8"/>
    </row>
    <row r="420" spans="1:27">
      <c r="A420" s="6"/>
      <c r="B420" s="7"/>
      <c r="C420" s="7"/>
      <c r="D420" s="7"/>
      <c r="E420" s="7"/>
      <c r="F420" s="7"/>
      <c r="G420" s="7"/>
      <c r="H420" s="8"/>
      <c r="I420" s="8"/>
      <c r="J420" s="8"/>
      <c r="K420" s="8"/>
      <c r="L420" s="7"/>
      <c r="M420" s="7" t="s">
        <v>1792</v>
      </c>
      <c r="N420" s="7" t="s">
        <v>1793</v>
      </c>
      <c r="O420" s="7" t="s">
        <v>655</v>
      </c>
      <c r="P420" s="7" t="s">
        <v>679</v>
      </c>
      <c r="Q420" s="7" t="s">
        <v>493</v>
      </c>
      <c r="R420" s="7"/>
      <c r="S420" s="8">
        <v>0</v>
      </c>
      <c r="T420" s="8">
        <v>0</v>
      </c>
      <c r="U420" s="8"/>
      <c r="V420" s="7"/>
      <c r="W420" s="7"/>
      <c r="X420" s="7"/>
      <c r="Y420" s="7"/>
      <c r="Z420" s="8"/>
      <c r="AA420" s="8"/>
    </row>
    <row r="421" spans="1:27">
      <c r="A421" s="6"/>
      <c r="B421" s="7"/>
      <c r="C421" s="7"/>
      <c r="D421" s="7"/>
      <c r="E421" s="7"/>
      <c r="F421" s="7"/>
      <c r="G421" s="7"/>
      <c r="H421" s="8"/>
      <c r="I421" s="8"/>
      <c r="J421" s="8"/>
      <c r="K421" s="8"/>
      <c r="L421" s="7"/>
      <c r="M421" s="7" t="s">
        <v>1794</v>
      </c>
      <c r="N421" s="7" t="s">
        <v>1795</v>
      </c>
      <c r="O421" s="7" t="s">
        <v>655</v>
      </c>
      <c r="P421" s="7" t="s">
        <v>679</v>
      </c>
      <c r="Q421" s="7" t="s">
        <v>493</v>
      </c>
      <c r="R421" s="7"/>
      <c r="S421" s="8">
        <v>0</v>
      </c>
      <c r="T421" s="8">
        <v>0</v>
      </c>
      <c r="U421" s="8"/>
      <c r="V421" s="7"/>
      <c r="W421" s="7"/>
      <c r="X421" s="7"/>
      <c r="Y421" s="7"/>
      <c r="Z421" s="8"/>
      <c r="AA421" s="8"/>
    </row>
    <row r="422" spans="1:27">
      <c r="A422" s="6"/>
      <c r="B422" s="7"/>
      <c r="C422" s="7"/>
      <c r="D422" s="7"/>
      <c r="E422" s="7"/>
      <c r="F422" s="7"/>
      <c r="G422" s="7"/>
      <c r="H422" s="8"/>
      <c r="I422" s="8"/>
      <c r="J422" s="8"/>
      <c r="K422" s="8"/>
      <c r="L422" s="7"/>
      <c r="M422" s="7" t="s">
        <v>1796</v>
      </c>
      <c r="N422" s="7" t="s">
        <v>1797</v>
      </c>
      <c r="O422" s="7" t="s">
        <v>655</v>
      </c>
      <c r="P422" s="7" t="s">
        <v>679</v>
      </c>
      <c r="Q422" s="7" t="s">
        <v>493</v>
      </c>
      <c r="R422" s="7"/>
      <c r="S422" s="8">
        <v>0</v>
      </c>
      <c r="T422" s="8">
        <v>0</v>
      </c>
      <c r="U422" s="8"/>
      <c r="V422" s="7"/>
      <c r="W422" s="7"/>
      <c r="X422" s="7"/>
      <c r="Y422" s="7"/>
      <c r="Z422" s="8"/>
      <c r="AA422" s="8"/>
    </row>
    <row r="423" spans="1:27">
      <c r="A423" s="6"/>
      <c r="B423" s="7"/>
      <c r="C423" s="7"/>
      <c r="D423" s="7"/>
      <c r="E423" s="7"/>
      <c r="F423" s="7"/>
      <c r="G423" s="7"/>
      <c r="H423" s="8"/>
      <c r="I423" s="8"/>
      <c r="J423" s="8"/>
      <c r="K423" s="8"/>
      <c r="L423" s="7"/>
      <c r="M423" s="7" t="s">
        <v>1798</v>
      </c>
      <c r="N423" s="7" t="s">
        <v>1799</v>
      </c>
      <c r="O423" s="7" t="s">
        <v>655</v>
      </c>
      <c r="P423" s="7" t="s">
        <v>679</v>
      </c>
      <c r="Q423" s="7" t="s">
        <v>493</v>
      </c>
      <c r="R423" s="7"/>
      <c r="S423" s="8">
        <v>0</v>
      </c>
      <c r="T423" s="8">
        <v>0</v>
      </c>
      <c r="U423" s="8"/>
      <c r="V423" s="7"/>
      <c r="W423" s="7"/>
      <c r="X423" s="7"/>
      <c r="Y423" s="7"/>
      <c r="Z423" s="8"/>
      <c r="AA423" s="8"/>
    </row>
    <row r="424" spans="1:27">
      <c r="A424" s="6"/>
      <c r="B424" s="7"/>
      <c r="C424" s="7"/>
      <c r="D424" s="7"/>
      <c r="E424" s="7"/>
      <c r="F424" s="7"/>
      <c r="G424" s="7"/>
      <c r="H424" s="8"/>
      <c r="I424" s="8"/>
      <c r="J424" s="8"/>
      <c r="K424" s="8"/>
      <c r="L424" s="7"/>
      <c r="M424" s="7" t="s">
        <v>1800</v>
      </c>
      <c r="N424" s="7" t="s">
        <v>1801</v>
      </c>
      <c r="O424" s="7" t="s">
        <v>655</v>
      </c>
      <c r="P424" s="7" t="s">
        <v>679</v>
      </c>
      <c r="Q424" s="7" t="s">
        <v>493</v>
      </c>
      <c r="R424" s="7"/>
      <c r="S424" s="8">
        <v>0</v>
      </c>
      <c r="T424" s="8">
        <v>0</v>
      </c>
      <c r="U424" s="8"/>
      <c r="V424" s="7"/>
      <c r="W424" s="7"/>
      <c r="X424" s="7"/>
      <c r="Y424" s="7"/>
      <c r="Z424" s="8"/>
      <c r="AA424" s="8"/>
    </row>
    <row r="425" spans="1:27">
      <c r="A425" s="6"/>
      <c r="B425" s="7"/>
      <c r="C425" s="7"/>
      <c r="D425" s="7"/>
      <c r="E425" s="7"/>
      <c r="F425" s="7"/>
      <c r="G425" s="7"/>
      <c r="H425" s="8"/>
      <c r="I425" s="8"/>
      <c r="J425" s="8"/>
      <c r="K425" s="8"/>
      <c r="L425" s="7"/>
      <c r="M425" s="7" t="s">
        <v>1802</v>
      </c>
      <c r="N425" s="7" t="s">
        <v>1803</v>
      </c>
      <c r="O425" s="7" t="s">
        <v>655</v>
      </c>
      <c r="P425" s="7" t="s">
        <v>679</v>
      </c>
      <c r="Q425" s="7" t="s">
        <v>493</v>
      </c>
      <c r="R425" s="7"/>
      <c r="S425" s="8">
        <v>0</v>
      </c>
      <c r="T425" s="8">
        <v>0</v>
      </c>
      <c r="U425" s="8"/>
      <c r="V425" s="7"/>
      <c r="W425" s="7"/>
      <c r="X425" s="7"/>
      <c r="Y425" s="7"/>
      <c r="Z425" s="8"/>
      <c r="AA425" s="8"/>
    </row>
    <row r="426" spans="1:27">
      <c r="A426" s="6"/>
      <c r="B426" s="7"/>
      <c r="C426" s="7"/>
      <c r="D426" s="7"/>
      <c r="E426" s="7"/>
      <c r="F426" s="7"/>
      <c r="G426" s="7"/>
      <c r="H426" s="8"/>
      <c r="I426" s="8"/>
      <c r="J426" s="8"/>
      <c r="K426" s="8"/>
      <c r="L426" s="7"/>
      <c r="M426" s="7" t="s">
        <v>1804</v>
      </c>
      <c r="N426" s="7" t="s">
        <v>1805</v>
      </c>
      <c r="O426" s="7" t="s">
        <v>655</v>
      </c>
      <c r="P426" s="7" t="s">
        <v>679</v>
      </c>
      <c r="Q426" s="7" t="s">
        <v>493</v>
      </c>
      <c r="R426" s="7"/>
      <c r="S426" s="8">
        <v>0</v>
      </c>
      <c r="T426" s="8">
        <v>0</v>
      </c>
      <c r="U426" s="8"/>
      <c r="V426" s="7"/>
      <c r="W426" s="7"/>
      <c r="X426" s="7"/>
      <c r="Y426" s="7"/>
      <c r="Z426" s="8"/>
      <c r="AA426" s="8"/>
    </row>
    <row r="427" spans="1:27">
      <c r="A427" s="6"/>
      <c r="B427" s="7"/>
      <c r="C427" s="7"/>
      <c r="D427" s="7"/>
      <c r="E427" s="7"/>
      <c r="F427" s="7"/>
      <c r="G427" s="7"/>
      <c r="H427" s="8"/>
      <c r="I427" s="8"/>
      <c r="J427" s="8"/>
      <c r="K427" s="8"/>
      <c r="L427" s="7"/>
      <c r="M427" s="7" t="s">
        <v>1806</v>
      </c>
      <c r="N427" s="7" t="s">
        <v>1807</v>
      </c>
      <c r="O427" s="7" t="s">
        <v>655</v>
      </c>
      <c r="P427" s="7" t="s">
        <v>679</v>
      </c>
      <c r="Q427" s="7" t="s">
        <v>493</v>
      </c>
      <c r="R427" s="7"/>
      <c r="S427" s="8">
        <v>0</v>
      </c>
      <c r="T427" s="8">
        <v>0</v>
      </c>
      <c r="U427" s="8"/>
      <c r="V427" s="7"/>
      <c r="W427" s="7"/>
      <c r="X427" s="7"/>
      <c r="Y427" s="7"/>
      <c r="Z427" s="8"/>
      <c r="AA427" s="8"/>
    </row>
    <row r="428" spans="1:27">
      <c r="A428" s="6"/>
      <c r="B428" s="7"/>
      <c r="C428" s="7"/>
      <c r="D428" s="7"/>
      <c r="E428" s="7"/>
      <c r="F428" s="7"/>
      <c r="G428" s="7"/>
      <c r="H428" s="8"/>
      <c r="I428" s="8"/>
      <c r="J428" s="8"/>
      <c r="K428" s="8"/>
      <c r="L428" s="7"/>
      <c r="M428" s="7" t="s">
        <v>1808</v>
      </c>
      <c r="N428" s="7" t="s">
        <v>1809</v>
      </c>
      <c r="O428" s="7" t="s">
        <v>655</v>
      </c>
      <c r="P428" s="7" t="s">
        <v>679</v>
      </c>
      <c r="Q428" s="7" t="s">
        <v>493</v>
      </c>
      <c r="R428" s="7"/>
      <c r="S428" s="8">
        <v>0</v>
      </c>
      <c r="T428" s="8">
        <v>0</v>
      </c>
      <c r="U428" s="8"/>
      <c r="V428" s="7"/>
      <c r="W428" s="7"/>
      <c r="X428" s="7"/>
      <c r="Y428" s="7"/>
      <c r="Z428" s="8"/>
      <c r="AA428" s="8"/>
    </row>
    <row r="429" spans="1:27">
      <c r="A429" s="6"/>
      <c r="B429" s="7"/>
      <c r="C429" s="7"/>
      <c r="D429" s="7"/>
      <c r="E429" s="7"/>
      <c r="F429" s="7"/>
      <c r="G429" s="7"/>
      <c r="H429" s="8"/>
      <c r="I429" s="8"/>
      <c r="J429" s="8"/>
      <c r="K429" s="8"/>
      <c r="L429" s="7"/>
      <c r="M429" s="7" t="s">
        <v>1810</v>
      </c>
      <c r="N429" s="7" t="s">
        <v>1811</v>
      </c>
      <c r="O429" s="7" t="s">
        <v>655</v>
      </c>
      <c r="P429" s="7" t="s">
        <v>679</v>
      </c>
      <c r="Q429" s="7" t="s">
        <v>493</v>
      </c>
      <c r="R429" s="7"/>
      <c r="S429" s="8">
        <v>0</v>
      </c>
      <c r="T429" s="8">
        <v>0</v>
      </c>
      <c r="U429" s="8"/>
      <c r="V429" s="7"/>
      <c r="W429" s="7"/>
      <c r="X429" s="7"/>
      <c r="Y429" s="7"/>
      <c r="Z429" s="8"/>
      <c r="AA429" s="8"/>
    </row>
    <row r="430" spans="1:27">
      <c r="A430" s="6"/>
      <c r="B430" s="7"/>
      <c r="C430" s="7"/>
      <c r="D430" s="7"/>
      <c r="E430" s="7"/>
      <c r="F430" s="7"/>
      <c r="G430" s="7"/>
      <c r="H430" s="8"/>
      <c r="I430" s="8"/>
      <c r="J430" s="8"/>
      <c r="K430" s="8"/>
      <c r="L430" s="7"/>
      <c r="M430" s="7" t="s">
        <v>1812</v>
      </c>
      <c r="N430" s="7" t="s">
        <v>1813</v>
      </c>
      <c r="O430" s="7" t="s">
        <v>655</v>
      </c>
      <c r="P430" s="7" t="s">
        <v>679</v>
      </c>
      <c r="Q430" s="7" t="s">
        <v>493</v>
      </c>
      <c r="R430" s="7"/>
      <c r="S430" s="8">
        <v>0</v>
      </c>
      <c r="T430" s="8">
        <v>0</v>
      </c>
      <c r="U430" s="8"/>
      <c r="V430" s="7"/>
      <c r="W430" s="7"/>
      <c r="X430" s="7"/>
      <c r="Y430" s="7"/>
      <c r="Z430" s="8"/>
      <c r="AA430" s="8"/>
    </row>
    <row r="431" spans="1:27">
      <c r="A431" s="6"/>
      <c r="B431" s="7"/>
      <c r="C431" s="7"/>
      <c r="D431" s="7"/>
      <c r="E431" s="7"/>
      <c r="F431" s="7"/>
      <c r="G431" s="7"/>
      <c r="H431" s="8"/>
      <c r="I431" s="8"/>
      <c r="J431" s="8"/>
      <c r="K431" s="8"/>
      <c r="L431" s="7"/>
      <c r="M431" s="7" t="s">
        <v>1814</v>
      </c>
      <c r="N431" s="7" t="s">
        <v>1815</v>
      </c>
      <c r="O431" s="7" t="s">
        <v>655</v>
      </c>
      <c r="P431" s="7" t="s">
        <v>679</v>
      </c>
      <c r="Q431" s="7" t="s">
        <v>493</v>
      </c>
      <c r="R431" s="7"/>
      <c r="S431" s="8">
        <v>0</v>
      </c>
      <c r="T431" s="8">
        <v>0</v>
      </c>
      <c r="U431" s="8"/>
      <c r="V431" s="7"/>
      <c r="W431" s="7"/>
      <c r="X431" s="7"/>
      <c r="Y431" s="7"/>
      <c r="Z431" s="8"/>
      <c r="AA431" s="8"/>
    </row>
    <row r="432" spans="1:27">
      <c r="A432" s="6"/>
      <c r="B432" s="7"/>
      <c r="C432" s="7"/>
      <c r="D432" s="7"/>
      <c r="E432" s="7"/>
      <c r="F432" s="7"/>
      <c r="G432" s="7"/>
      <c r="H432" s="8"/>
      <c r="I432" s="8"/>
      <c r="J432" s="8"/>
      <c r="K432" s="8"/>
      <c r="L432" s="7"/>
      <c r="M432" s="7" t="s">
        <v>1816</v>
      </c>
      <c r="N432" s="7" t="s">
        <v>1817</v>
      </c>
      <c r="O432" s="7" t="s">
        <v>655</v>
      </c>
      <c r="P432" s="7" t="s">
        <v>679</v>
      </c>
      <c r="Q432" s="7" t="s">
        <v>493</v>
      </c>
      <c r="R432" s="7"/>
      <c r="S432" s="8">
        <v>0</v>
      </c>
      <c r="T432" s="8">
        <v>0</v>
      </c>
      <c r="U432" s="8"/>
      <c r="V432" s="7"/>
      <c r="W432" s="7"/>
      <c r="X432" s="7"/>
      <c r="Y432" s="7"/>
      <c r="Z432" s="8"/>
      <c r="AA432" s="8"/>
    </row>
    <row r="433" spans="1:27">
      <c r="A433" s="6"/>
      <c r="B433" s="7"/>
      <c r="C433" s="7"/>
      <c r="D433" s="7"/>
      <c r="E433" s="7"/>
      <c r="F433" s="7"/>
      <c r="G433" s="7"/>
      <c r="H433" s="8"/>
      <c r="I433" s="8"/>
      <c r="J433" s="8"/>
      <c r="K433" s="8"/>
      <c r="L433" s="7"/>
      <c r="M433" s="7" t="s">
        <v>1818</v>
      </c>
      <c r="N433" s="7" t="s">
        <v>1819</v>
      </c>
      <c r="O433" s="7" t="s">
        <v>657</v>
      </c>
      <c r="P433" s="7" t="s">
        <v>616</v>
      </c>
      <c r="Q433" s="7" t="s">
        <v>343</v>
      </c>
      <c r="R433" s="7"/>
      <c r="S433" s="8">
        <v>0</v>
      </c>
      <c r="T433" s="8">
        <v>0</v>
      </c>
      <c r="U433" s="8"/>
      <c r="V433" s="7"/>
      <c r="W433" s="7"/>
      <c r="X433" s="7"/>
      <c r="Y433" s="7"/>
      <c r="Z433" s="8"/>
      <c r="AA433" s="8"/>
    </row>
    <row r="434" spans="1:27">
      <c r="A434" s="6"/>
      <c r="B434" s="7"/>
      <c r="C434" s="7"/>
      <c r="D434" s="7"/>
      <c r="E434" s="7"/>
      <c r="F434" s="7"/>
      <c r="G434" s="7"/>
      <c r="H434" s="8"/>
      <c r="I434" s="8"/>
      <c r="J434" s="8"/>
      <c r="K434" s="8"/>
      <c r="L434" s="7"/>
      <c r="M434" s="7" t="s">
        <v>1820</v>
      </c>
      <c r="N434" s="7" t="s">
        <v>1821</v>
      </c>
      <c r="O434" s="7" t="s">
        <v>657</v>
      </c>
      <c r="P434" s="7" t="s">
        <v>616</v>
      </c>
      <c r="Q434" s="7" t="s">
        <v>343</v>
      </c>
      <c r="R434" s="7"/>
      <c r="S434" s="8">
        <v>0</v>
      </c>
      <c r="T434" s="8">
        <v>0</v>
      </c>
      <c r="U434" s="8"/>
      <c r="V434" s="7"/>
      <c r="W434" s="7"/>
      <c r="X434" s="7"/>
      <c r="Y434" s="7"/>
      <c r="Z434" s="8"/>
      <c r="AA434" s="8"/>
    </row>
    <row r="435" spans="1:27">
      <c r="A435" s="6"/>
      <c r="B435" s="7"/>
      <c r="C435" s="7"/>
      <c r="D435" s="7"/>
      <c r="E435" s="7"/>
      <c r="F435" s="7"/>
      <c r="G435" s="7"/>
      <c r="H435" s="8"/>
      <c r="I435" s="8"/>
      <c r="J435" s="8"/>
      <c r="K435" s="8"/>
      <c r="L435" s="7"/>
      <c r="M435" s="7" t="s">
        <v>1822</v>
      </c>
      <c r="N435" s="7" t="s">
        <v>1823</v>
      </c>
      <c r="O435" s="7" t="s">
        <v>657</v>
      </c>
      <c r="P435" s="7" t="s">
        <v>616</v>
      </c>
      <c r="Q435" s="7" t="s">
        <v>343</v>
      </c>
      <c r="R435" s="7"/>
      <c r="S435" s="8">
        <v>0</v>
      </c>
      <c r="T435" s="8">
        <v>0</v>
      </c>
      <c r="U435" s="8"/>
      <c r="V435" s="7"/>
      <c r="W435" s="7"/>
      <c r="X435" s="7"/>
      <c r="Y435" s="7"/>
      <c r="Z435" s="8"/>
      <c r="AA435" s="8"/>
    </row>
    <row r="436" spans="1:27">
      <c r="A436" s="6"/>
      <c r="B436" s="7"/>
      <c r="C436" s="7"/>
      <c r="D436" s="7"/>
      <c r="E436" s="7"/>
      <c r="F436" s="7"/>
      <c r="G436" s="7"/>
      <c r="H436" s="8"/>
      <c r="I436" s="8"/>
      <c r="J436" s="8"/>
      <c r="K436" s="8"/>
      <c r="L436" s="7"/>
      <c r="M436" s="7" t="s">
        <v>1824</v>
      </c>
      <c r="N436" s="7" t="s">
        <v>1825</v>
      </c>
      <c r="O436" s="7" t="s">
        <v>657</v>
      </c>
      <c r="P436" s="7" t="s">
        <v>679</v>
      </c>
      <c r="Q436" s="7" t="s">
        <v>343</v>
      </c>
      <c r="R436" s="7"/>
      <c r="S436" s="8">
        <v>0</v>
      </c>
      <c r="T436" s="8">
        <v>0</v>
      </c>
      <c r="U436" s="8"/>
      <c r="V436" s="7"/>
      <c r="W436" s="7"/>
      <c r="X436" s="7"/>
      <c r="Y436" s="7"/>
      <c r="Z436" s="8"/>
      <c r="AA436" s="8"/>
    </row>
    <row r="437" spans="1:27">
      <c r="A437" s="6"/>
      <c r="B437" s="7"/>
      <c r="C437" s="7"/>
      <c r="D437" s="7"/>
      <c r="E437" s="7"/>
      <c r="F437" s="7"/>
      <c r="G437" s="7"/>
      <c r="H437" s="8"/>
      <c r="I437" s="8"/>
      <c r="J437" s="8"/>
      <c r="K437" s="8"/>
      <c r="L437" s="7"/>
      <c r="M437" s="7" t="s">
        <v>1826</v>
      </c>
      <c r="N437" s="7" t="s">
        <v>1827</v>
      </c>
      <c r="O437" s="7" t="s">
        <v>657</v>
      </c>
      <c r="P437" s="7" t="s">
        <v>679</v>
      </c>
      <c r="Q437" s="7" t="s">
        <v>343</v>
      </c>
      <c r="R437" s="7"/>
      <c r="S437" s="8">
        <v>0</v>
      </c>
      <c r="T437" s="8">
        <v>0</v>
      </c>
      <c r="U437" s="8"/>
      <c r="V437" s="7"/>
      <c r="W437" s="7"/>
      <c r="X437" s="7"/>
      <c r="Y437" s="7"/>
      <c r="Z437" s="8"/>
      <c r="AA437" s="8"/>
    </row>
    <row r="438" spans="1:27">
      <c r="A438" s="6"/>
      <c r="B438" s="7"/>
      <c r="C438" s="7"/>
      <c r="D438" s="7"/>
      <c r="E438" s="7"/>
      <c r="F438" s="7"/>
      <c r="G438" s="7"/>
      <c r="H438" s="8"/>
      <c r="I438" s="8"/>
      <c r="J438" s="8"/>
      <c r="K438" s="8"/>
      <c r="L438" s="7"/>
      <c r="M438" s="7" t="s">
        <v>1828</v>
      </c>
      <c r="N438" s="7" t="s">
        <v>1829</v>
      </c>
      <c r="O438" s="7" t="s">
        <v>657</v>
      </c>
      <c r="P438" s="7" t="s">
        <v>679</v>
      </c>
      <c r="Q438" s="7" t="s">
        <v>343</v>
      </c>
      <c r="R438" s="7"/>
      <c r="S438" s="8">
        <v>0</v>
      </c>
      <c r="T438" s="8">
        <v>0</v>
      </c>
      <c r="U438" s="8"/>
      <c r="V438" s="7"/>
      <c r="W438" s="7"/>
      <c r="X438" s="7"/>
      <c r="Y438" s="7"/>
      <c r="Z438" s="8"/>
      <c r="AA438" s="8"/>
    </row>
    <row r="439" spans="1:27">
      <c r="A439" s="6"/>
      <c r="B439" s="7"/>
      <c r="C439" s="7"/>
      <c r="D439" s="7"/>
      <c r="E439" s="7"/>
      <c r="F439" s="7"/>
      <c r="G439" s="7"/>
      <c r="H439" s="8"/>
      <c r="I439" s="8"/>
      <c r="J439" s="8"/>
      <c r="K439" s="8"/>
      <c r="L439" s="7"/>
      <c r="M439" s="7" t="s">
        <v>1830</v>
      </c>
      <c r="N439" s="7" t="s">
        <v>1831</v>
      </c>
      <c r="O439" s="7" t="s">
        <v>657</v>
      </c>
      <c r="P439" s="7" t="s">
        <v>679</v>
      </c>
      <c r="Q439" s="7" t="s">
        <v>343</v>
      </c>
      <c r="R439" s="7"/>
      <c r="S439" s="8">
        <v>0</v>
      </c>
      <c r="T439" s="8">
        <v>0</v>
      </c>
      <c r="U439" s="8"/>
      <c r="V439" s="7"/>
      <c r="W439" s="7"/>
      <c r="X439" s="7"/>
      <c r="Y439" s="7"/>
      <c r="Z439" s="8"/>
      <c r="AA439" s="8"/>
    </row>
    <row r="440" spans="1:27">
      <c r="A440" s="6"/>
      <c r="B440" s="7"/>
      <c r="C440" s="7"/>
      <c r="D440" s="7"/>
      <c r="E440" s="7"/>
      <c r="F440" s="7"/>
      <c r="G440" s="7"/>
      <c r="H440" s="8"/>
      <c r="I440" s="8"/>
      <c r="J440" s="8"/>
      <c r="K440" s="8"/>
      <c r="L440" s="7"/>
      <c r="M440" s="7" t="s">
        <v>1832</v>
      </c>
      <c r="N440" s="7" t="s">
        <v>1833</v>
      </c>
      <c r="O440" s="7" t="s">
        <v>657</v>
      </c>
      <c r="P440" s="7" t="s">
        <v>679</v>
      </c>
      <c r="Q440" s="7" t="s">
        <v>343</v>
      </c>
      <c r="R440" s="7"/>
      <c r="S440" s="8">
        <v>0</v>
      </c>
      <c r="T440" s="8">
        <v>0</v>
      </c>
      <c r="U440" s="8"/>
      <c r="V440" s="7"/>
      <c r="W440" s="7"/>
      <c r="X440" s="7"/>
      <c r="Y440" s="7"/>
      <c r="Z440" s="8"/>
      <c r="AA440" s="8"/>
    </row>
    <row r="441" spans="1:27">
      <c r="A441" s="6"/>
      <c r="B441" s="7"/>
      <c r="C441" s="7"/>
      <c r="D441" s="7"/>
      <c r="E441" s="7"/>
      <c r="F441" s="7"/>
      <c r="G441" s="7"/>
      <c r="H441" s="8"/>
      <c r="I441" s="8"/>
      <c r="J441" s="8"/>
      <c r="K441" s="8"/>
      <c r="L441" s="7"/>
      <c r="M441" s="7" t="s">
        <v>1834</v>
      </c>
      <c r="N441" s="7" t="s">
        <v>1835</v>
      </c>
      <c r="O441" s="7" t="s">
        <v>657</v>
      </c>
      <c r="P441" s="7" t="s">
        <v>679</v>
      </c>
      <c r="Q441" s="7" t="s">
        <v>343</v>
      </c>
      <c r="R441" s="7"/>
      <c r="S441" s="8">
        <v>0</v>
      </c>
      <c r="T441" s="8">
        <v>0</v>
      </c>
      <c r="U441" s="8"/>
      <c r="V441" s="7"/>
      <c r="W441" s="7"/>
      <c r="X441" s="7"/>
      <c r="Y441" s="7"/>
      <c r="Z441" s="8"/>
      <c r="AA441" s="8"/>
    </row>
    <row r="442" spans="1:27">
      <c r="A442" s="6"/>
      <c r="B442" s="7"/>
      <c r="C442" s="7"/>
      <c r="D442" s="7"/>
      <c r="E442" s="7"/>
      <c r="F442" s="7"/>
      <c r="G442" s="7"/>
      <c r="H442" s="8"/>
      <c r="I442" s="8"/>
      <c r="J442" s="8"/>
      <c r="K442" s="8"/>
      <c r="L442" s="7"/>
      <c r="M442" s="7" t="s">
        <v>1836</v>
      </c>
      <c r="N442" s="7" t="s">
        <v>1837</v>
      </c>
      <c r="O442" s="7" t="s">
        <v>657</v>
      </c>
      <c r="P442" s="7" t="s">
        <v>679</v>
      </c>
      <c r="Q442" s="7" t="s">
        <v>343</v>
      </c>
      <c r="R442" s="7"/>
      <c r="S442" s="8">
        <v>0</v>
      </c>
      <c r="T442" s="8">
        <v>0</v>
      </c>
      <c r="U442" s="8"/>
      <c r="V442" s="7"/>
      <c r="W442" s="7"/>
      <c r="X442" s="7"/>
      <c r="Y442" s="7"/>
      <c r="Z442" s="8"/>
      <c r="AA442" s="8"/>
    </row>
    <row r="443" spans="1:27">
      <c r="A443" s="6"/>
      <c r="B443" s="7"/>
      <c r="C443" s="7"/>
      <c r="D443" s="7"/>
      <c r="E443" s="7"/>
      <c r="F443" s="7"/>
      <c r="G443" s="7"/>
      <c r="H443" s="8"/>
      <c r="I443" s="8"/>
      <c r="J443" s="8"/>
      <c r="K443" s="8"/>
      <c r="L443" s="7"/>
      <c r="M443" s="7" t="s">
        <v>1838</v>
      </c>
      <c r="N443" s="7" t="s">
        <v>1839</v>
      </c>
      <c r="O443" s="7" t="s">
        <v>657</v>
      </c>
      <c r="P443" s="7" t="s">
        <v>679</v>
      </c>
      <c r="Q443" s="7" t="s">
        <v>343</v>
      </c>
      <c r="R443" s="7"/>
      <c r="S443" s="8">
        <v>0</v>
      </c>
      <c r="T443" s="8">
        <v>0</v>
      </c>
      <c r="U443" s="8"/>
      <c r="V443" s="7"/>
      <c r="W443" s="7"/>
      <c r="X443" s="7"/>
      <c r="Y443" s="7"/>
      <c r="Z443" s="8"/>
      <c r="AA443" s="8"/>
    </row>
    <row r="444" spans="1:27">
      <c r="A444" s="6"/>
      <c r="B444" s="7"/>
      <c r="C444" s="7"/>
      <c r="D444" s="7"/>
      <c r="E444" s="7"/>
      <c r="F444" s="7"/>
      <c r="G444" s="7"/>
      <c r="H444" s="8"/>
      <c r="I444" s="8"/>
      <c r="J444" s="8"/>
      <c r="K444" s="8"/>
      <c r="L444" s="7"/>
      <c r="M444" s="7" t="s">
        <v>1840</v>
      </c>
      <c r="N444" s="7" t="s">
        <v>1841</v>
      </c>
      <c r="O444" s="7" t="s">
        <v>657</v>
      </c>
      <c r="P444" s="7" t="s">
        <v>679</v>
      </c>
      <c r="Q444" s="7" t="s">
        <v>343</v>
      </c>
      <c r="R444" s="7"/>
      <c r="S444" s="8">
        <v>0</v>
      </c>
      <c r="T444" s="8">
        <v>0</v>
      </c>
      <c r="U444" s="8"/>
      <c r="V444" s="7"/>
      <c r="W444" s="7"/>
      <c r="X444" s="7"/>
      <c r="Y444" s="7"/>
      <c r="Z444" s="8"/>
      <c r="AA444" s="8"/>
    </row>
    <row r="445" spans="1:27">
      <c r="A445" s="6"/>
      <c r="B445" s="7"/>
      <c r="C445" s="7"/>
      <c r="D445" s="7"/>
      <c r="E445" s="7"/>
      <c r="F445" s="7"/>
      <c r="G445" s="7"/>
      <c r="H445" s="8"/>
      <c r="I445" s="8"/>
      <c r="J445" s="8"/>
      <c r="K445" s="8"/>
      <c r="L445" s="7"/>
      <c r="M445" s="7" t="s">
        <v>1842</v>
      </c>
      <c r="N445" s="7" t="s">
        <v>1843</v>
      </c>
      <c r="O445" s="7" t="s">
        <v>657</v>
      </c>
      <c r="P445" s="7" t="s">
        <v>679</v>
      </c>
      <c r="Q445" s="7" t="s">
        <v>449</v>
      </c>
      <c r="R445" s="7"/>
      <c r="S445" s="8">
        <v>0</v>
      </c>
      <c r="T445" s="8">
        <v>0</v>
      </c>
      <c r="U445" s="8"/>
      <c r="V445" s="7"/>
      <c r="W445" s="7"/>
      <c r="X445" s="7"/>
      <c r="Y445" s="7"/>
      <c r="Z445" s="8"/>
      <c r="AA445" s="8"/>
    </row>
    <row r="446" spans="1:27">
      <c r="A446" s="6"/>
      <c r="B446" s="7"/>
      <c r="C446" s="7"/>
      <c r="D446" s="7"/>
      <c r="E446" s="7"/>
      <c r="F446" s="7"/>
      <c r="G446" s="7"/>
      <c r="H446" s="8"/>
      <c r="I446" s="8"/>
      <c r="J446" s="8"/>
      <c r="K446" s="8"/>
      <c r="L446" s="7"/>
      <c r="M446" s="7" t="s">
        <v>1844</v>
      </c>
      <c r="N446" s="7" t="s">
        <v>1845</v>
      </c>
      <c r="O446" s="7" t="s">
        <v>1846</v>
      </c>
      <c r="P446" s="7" t="s">
        <v>679</v>
      </c>
      <c r="Q446" s="7" t="s">
        <v>309</v>
      </c>
      <c r="R446" s="7"/>
      <c r="S446" s="8">
        <v>0</v>
      </c>
      <c r="T446" s="8">
        <v>0</v>
      </c>
      <c r="U446" s="8"/>
      <c r="V446" s="7"/>
      <c r="W446" s="7"/>
      <c r="X446" s="7"/>
      <c r="Y446" s="7"/>
      <c r="Z446" s="8"/>
      <c r="AA446" s="8"/>
    </row>
    <row r="447" spans="1:27">
      <c r="A447" s="6"/>
      <c r="B447" s="7"/>
      <c r="C447" s="7"/>
      <c r="D447" s="7"/>
      <c r="E447" s="7"/>
      <c r="F447" s="7"/>
      <c r="G447" s="7"/>
      <c r="H447" s="8"/>
      <c r="I447" s="8"/>
      <c r="J447" s="8"/>
      <c r="K447" s="8"/>
      <c r="L447" s="7"/>
      <c r="M447" s="7" t="s">
        <v>1847</v>
      </c>
      <c r="N447" s="7" t="s">
        <v>1848</v>
      </c>
      <c r="O447" s="7" t="s">
        <v>1846</v>
      </c>
      <c r="P447" s="7" t="s">
        <v>648</v>
      </c>
      <c r="Q447" s="7" t="s">
        <v>465</v>
      </c>
      <c r="R447" s="7"/>
      <c r="S447" s="8">
        <v>0</v>
      </c>
      <c r="T447" s="8">
        <v>0</v>
      </c>
      <c r="U447" s="8"/>
      <c r="V447" s="7"/>
      <c r="W447" s="7"/>
      <c r="X447" s="7"/>
      <c r="Y447" s="7"/>
      <c r="Z447" s="8"/>
      <c r="AA447" s="8"/>
    </row>
    <row r="448" spans="1:27">
      <c r="A448" s="6"/>
      <c r="B448" s="7"/>
      <c r="C448" s="7"/>
      <c r="D448" s="7"/>
      <c r="E448" s="7"/>
      <c r="F448" s="7"/>
      <c r="G448" s="7"/>
      <c r="H448" s="8"/>
      <c r="I448" s="8"/>
      <c r="J448" s="8"/>
      <c r="K448" s="8"/>
      <c r="L448" s="7"/>
      <c r="M448" s="7" t="s">
        <v>1849</v>
      </c>
      <c r="N448" s="7" t="s">
        <v>1850</v>
      </c>
      <c r="O448" s="7" t="s">
        <v>1846</v>
      </c>
      <c r="P448" s="7" t="s">
        <v>679</v>
      </c>
      <c r="Q448" s="7" t="s">
        <v>465</v>
      </c>
      <c r="R448" s="7"/>
      <c r="S448" s="8">
        <v>0</v>
      </c>
      <c r="T448" s="8">
        <v>0</v>
      </c>
      <c r="U448" s="8"/>
      <c r="V448" s="7"/>
      <c r="W448" s="7"/>
      <c r="X448" s="7"/>
      <c r="Y448" s="7"/>
      <c r="Z448" s="8"/>
      <c r="AA448" s="8"/>
    </row>
    <row r="449" spans="1:27">
      <c r="A449" s="6"/>
      <c r="B449" s="7"/>
      <c r="C449" s="7"/>
      <c r="D449" s="7"/>
      <c r="E449" s="7"/>
      <c r="F449" s="7"/>
      <c r="G449" s="7"/>
      <c r="H449" s="8"/>
      <c r="I449" s="8"/>
      <c r="J449" s="8"/>
      <c r="K449" s="8"/>
      <c r="L449" s="7"/>
      <c r="M449" s="7" t="s">
        <v>1851</v>
      </c>
      <c r="N449" s="7" t="s">
        <v>1852</v>
      </c>
      <c r="O449" s="7" t="s">
        <v>1846</v>
      </c>
      <c r="P449" s="7" t="s">
        <v>648</v>
      </c>
      <c r="Q449" s="7" t="s">
        <v>465</v>
      </c>
      <c r="R449" s="7"/>
      <c r="S449" s="8">
        <v>0</v>
      </c>
      <c r="T449" s="8">
        <v>0</v>
      </c>
      <c r="U449" s="8"/>
      <c r="V449" s="7"/>
      <c r="W449" s="7"/>
      <c r="X449" s="7"/>
      <c r="Y449" s="7"/>
      <c r="Z449" s="8"/>
      <c r="AA449" s="8"/>
    </row>
    <row r="450" spans="1:27">
      <c r="A450" s="6"/>
      <c r="B450" s="7"/>
      <c r="C450" s="7"/>
      <c r="D450" s="7"/>
      <c r="E450" s="7"/>
      <c r="F450" s="7"/>
      <c r="G450" s="7"/>
      <c r="H450" s="8"/>
      <c r="I450" s="8"/>
      <c r="J450" s="8"/>
      <c r="K450" s="8"/>
      <c r="L450" s="7"/>
      <c r="M450" s="7" t="s">
        <v>1853</v>
      </c>
      <c r="N450" s="27" t="s">
        <v>1854</v>
      </c>
      <c r="O450" s="23" t="s">
        <v>137</v>
      </c>
      <c r="P450" s="23" t="s">
        <v>591</v>
      </c>
      <c r="Q450" s="7" t="s">
        <v>405</v>
      </c>
      <c r="R450" s="7"/>
      <c r="S450" s="8">
        <v>0</v>
      </c>
      <c r="T450" s="8">
        <v>0</v>
      </c>
      <c r="U450" s="8"/>
      <c r="V450" s="7"/>
      <c r="W450" s="7"/>
      <c r="X450" s="7"/>
      <c r="Y450" s="7"/>
      <c r="Z450" s="8"/>
      <c r="AA450" s="8"/>
    </row>
    <row r="451" spans="1:27">
      <c r="A451" s="6"/>
      <c r="B451" s="7"/>
      <c r="C451" s="7"/>
      <c r="D451" s="7"/>
      <c r="E451" s="7"/>
      <c r="F451" s="7"/>
      <c r="G451" s="7"/>
      <c r="H451" s="8"/>
      <c r="I451" s="8"/>
      <c r="J451" s="8"/>
      <c r="K451" s="8"/>
      <c r="L451" s="7"/>
      <c r="M451" s="20" t="s">
        <v>1855</v>
      </c>
      <c r="N451" s="27" t="s">
        <v>1856</v>
      </c>
      <c r="O451" s="26" t="s">
        <v>137</v>
      </c>
      <c r="P451" s="26" t="s">
        <v>591</v>
      </c>
      <c r="Q451" s="7" t="s">
        <v>405</v>
      </c>
      <c r="R451" s="7"/>
      <c r="S451" s="8">
        <v>0</v>
      </c>
      <c r="T451" s="8">
        <v>0</v>
      </c>
      <c r="U451" s="8"/>
      <c r="V451" s="7"/>
      <c r="W451" s="7"/>
      <c r="X451" s="7"/>
      <c r="Y451" s="7"/>
      <c r="Z451" s="8"/>
      <c r="AA451" s="8"/>
    </row>
    <row r="452" spans="1:27">
      <c r="A452" s="6"/>
      <c r="B452" s="7"/>
      <c r="C452" s="7"/>
      <c r="D452" s="7"/>
      <c r="E452" s="7"/>
      <c r="F452" s="7"/>
      <c r="G452" s="7"/>
      <c r="H452" s="8"/>
      <c r="I452" s="8"/>
      <c r="J452" s="8"/>
      <c r="K452" s="8"/>
      <c r="L452" s="7"/>
      <c r="M452" s="28" t="s">
        <v>1857</v>
      </c>
      <c r="N452" s="7" t="s">
        <v>1858</v>
      </c>
      <c r="O452" s="7" t="s">
        <v>543</v>
      </c>
      <c r="P452" s="7" t="s">
        <v>679</v>
      </c>
      <c r="Q452" s="24" t="s">
        <v>487</v>
      </c>
      <c r="R452" s="7"/>
      <c r="S452" s="8">
        <v>0</v>
      </c>
      <c r="T452" s="8">
        <v>0</v>
      </c>
      <c r="U452" s="8"/>
      <c r="V452" s="7"/>
      <c r="W452" s="7"/>
      <c r="X452" s="7"/>
      <c r="Y452" s="7"/>
      <c r="Z452" s="8"/>
      <c r="AA452" s="8"/>
    </row>
    <row r="453" spans="1:27">
      <c r="A453" s="6"/>
      <c r="B453" s="7"/>
      <c r="C453" s="7"/>
      <c r="D453" s="7"/>
      <c r="E453" s="7"/>
      <c r="F453" s="7"/>
      <c r="G453" s="7"/>
      <c r="H453" s="8"/>
      <c r="I453" s="8"/>
      <c r="J453" s="8"/>
      <c r="K453" s="8"/>
      <c r="L453" s="7"/>
      <c r="M453" s="29" t="s">
        <v>903</v>
      </c>
      <c r="N453" s="7" t="s">
        <v>904</v>
      </c>
      <c r="O453" s="7" t="s">
        <v>543</v>
      </c>
      <c r="P453" s="7" t="s">
        <v>679</v>
      </c>
      <c r="Q453" s="24" t="s">
        <v>483</v>
      </c>
      <c r="R453" s="7"/>
      <c r="S453" s="8">
        <v>1</v>
      </c>
      <c r="T453" s="8">
        <v>0</v>
      </c>
      <c r="U453" s="8"/>
      <c r="V453" s="7"/>
      <c r="W453" s="7"/>
      <c r="X453" s="7"/>
      <c r="Y453" s="7"/>
      <c r="Z453" s="8"/>
      <c r="AA453" s="8"/>
    </row>
    <row r="454" spans="1:27">
      <c r="A454" s="6"/>
      <c r="B454" s="7"/>
      <c r="C454" s="7"/>
      <c r="D454" s="7"/>
      <c r="E454" s="7"/>
      <c r="F454" s="7"/>
      <c r="G454" s="7"/>
      <c r="H454" s="8"/>
      <c r="I454" s="8"/>
      <c r="J454" s="8"/>
      <c r="K454" s="8"/>
      <c r="L454" s="7"/>
      <c r="M454" s="28" t="s">
        <v>1859</v>
      </c>
      <c r="N454" s="7" t="s">
        <v>486</v>
      </c>
      <c r="O454" s="7" t="s">
        <v>543</v>
      </c>
      <c r="P454" s="7" t="s">
        <v>679</v>
      </c>
      <c r="Q454" s="24" t="s">
        <v>485</v>
      </c>
      <c r="R454" s="7"/>
      <c r="S454" s="8">
        <v>0</v>
      </c>
      <c r="T454" s="8">
        <v>0</v>
      </c>
      <c r="U454" s="8"/>
      <c r="V454" s="7"/>
      <c r="W454" s="7"/>
      <c r="X454" s="7"/>
      <c r="Y454" s="7"/>
      <c r="Z454" s="8"/>
      <c r="AA454" s="8"/>
    </row>
    <row r="455" spans="1:27">
      <c r="A455" s="6"/>
      <c r="B455" s="7"/>
      <c r="C455" s="7"/>
      <c r="D455" s="7"/>
      <c r="E455" s="7"/>
      <c r="F455" s="7"/>
      <c r="G455" s="7"/>
      <c r="H455" s="8"/>
      <c r="I455" s="8"/>
      <c r="J455" s="8"/>
      <c r="K455" s="8"/>
      <c r="L455" s="7"/>
      <c r="M455" s="28" t="s">
        <v>1860</v>
      </c>
      <c r="N455" s="7" t="s">
        <v>1861</v>
      </c>
      <c r="O455" s="7" t="s">
        <v>137</v>
      </c>
      <c r="P455" s="7" t="s">
        <v>589</v>
      </c>
      <c r="Q455" s="24" t="s">
        <v>451</v>
      </c>
      <c r="R455" s="7"/>
      <c r="S455" s="8">
        <v>0</v>
      </c>
      <c r="T455" s="8">
        <v>0</v>
      </c>
      <c r="U455" s="8"/>
      <c r="V455" s="7"/>
      <c r="W455" s="7"/>
      <c r="X455" s="7"/>
      <c r="Y455" s="7"/>
      <c r="Z455" s="8"/>
      <c r="AA455" s="8"/>
    </row>
    <row r="456" spans="1:27">
      <c r="A456" s="6"/>
      <c r="B456" s="7"/>
      <c r="C456" s="7"/>
      <c r="D456" s="7"/>
      <c r="E456" s="7"/>
      <c r="F456" s="7"/>
      <c r="G456" s="7"/>
      <c r="H456" s="8"/>
      <c r="I456" s="8"/>
      <c r="J456" s="8"/>
      <c r="K456" s="8"/>
      <c r="L456" s="7"/>
      <c r="M456" s="28" t="s">
        <v>1862</v>
      </c>
      <c r="N456" s="7" t="s">
        <v>1863</v>
      </c>
      <c r="O456" s="7" t="s">
        <v>137</v>
      </c>
      <c r="P456" s="7" t="s">
        <v>589</v>
      </c>
      <c r="Q456" s="24" t="s">
        <v>451</v>
      </c>
      <c r="R456" s="7"/>
      <c r="S456" s="8">
        <v>0</v>
      </c>
      <c r="T456" s="8">
        <v>0</v>
      </c>
      <c r="U456" s="8"/>
      <c r="V456" s="7"/>
      <c r="W456" s="7"/>
      <c r="X456" s="7"/>
      <c r="Y456" s="7"/>
      <c r="Z456" s="8"/>
      <c r="AA456" s="8"/>
    </row>
    <row r="457" spans="1:27">
      <c r="A457" s="6"/>
      <c r="B457" s="7"/>
      <c r="C457" s="7"/>
      <c r="D457" s="7"/>
      <c r="E457" s="7"/>
      <c r="F457" s="7"/>
      <c r="G457" s="7"/>
      <c r="H457" s="8"/>
      <c r="I457" s="8"/>
      <c r="J457" s="8"/>
      <c r="K457" s="8"/>
      <c r="L457" s="7"/>
      <c r="M457" s="28" t="s">
        <v>1864</v>
      </c>
      <c r="N457" s="7" t="s">
        <v>1865</v>
      </c>
      <c r="O457" s="7" t="s">
        <v>137</v>
      </c>
      <c r="P457" s="7" t="s">
        <v>589</v>
      </c>
      <c r="Q457" s="24" t="s">
        <v>451</v>
      </c>
      <c r="R457" s="7"/>
      <c r="S457" s="8">
        <v>0</v>
      </c>
      <c r="T457" s="8">
        <v>0</v>
      </c>
      <c r="U457" s="8"/>
      <c r="V457" s="7"/>
      <c r="W457" s="7"/>
      <c r="X457" s="7"/>
      <c r="Y457" s="7"/>
      <c r="Z457" s="8"/>
      <c r="AA457" s="8"/>
    </row>
    <row r="458" spans="1:27">
      <c r="A458" s="6"/>
      <c r="B458" s="7"/>
      <c r="C458" s="7"/>
      <c r="D458" s="7"/>
      <c r="E458" s="7"/>
      <c r="F458" s="7"/>
      <c r="G458" s="7"/>
      <c r="H458" s="8"/>
      <c r="I458" s="8"/>
      <c r="J458" s="8"/>
      <c r="K458" s="8"/>
      <c r="L458" s="7"/>
      <c r="M458" s="28" t="s">
        <v>1866</v>
      </c>
      <c r="N458" s="7" t="s">
        <v>1867</v>
      </c>
      <c r="O458" s="7" t="s">
        <v>137</v>
      </c>
      <c r="P458" s="7" t="s">
        <v>651</v>
      </c>
      <c r="Q458" s="30" t="s">
        <v>341</v>
      </c>
      <c r="R458" s="7"/>
      <c r="S458" s="8">
        <v>0</v>
      </c>
      <c r="T458" s="8">
        <v>0</v>
      </c>
      <c r="U458" s="8"/>
      <c r="V458" s="7"/>
      <c r="W458" s="7"/>
      <c r="X458" s="7"/>
      <c r="Y458" s="7"/>
      <c r="Z458" s="8"/>
      <c r="AA458" s="8"/>
    </row>
    <row r="459" spans="1:27">
      <c r="A459" s="6"/>
      <c r="B459" s="7"/>
      <c r="C459" s="7"/>
      <c r="D459" s="7"/>
      <c r="E459" s="7"/>
      <c r="F459" s="7"/>
      <c r="G459" s="7"/>
      <c r="H459" s="8"/>
      <c r="I459" s="8"/>
      <c r="J459" s="8"/>
      <c r="K459" s="8"/>
      <c r="L459" s="7"/>
      <c r="M459" s="28" t="s">
        <v>1868</v>
      </c>
      <c r="N459" s="7" t="s">
        <v>1019</v>
      </c>
      <c r="O459" s="7" t="s">
        <v>137</v>
      </c>
      <c r="P459" s="7" t="s">
        <v>549</v>
      </c>
      <c r="Q459" s="24" t="s">
        <v>346</v>
      </c>
      <c r="R459" s="7"/>
      <c r="S459" s="8">
        <v>0</v>
      </c>
      <c r="T459" s="8">
        <v>0</v>
      </c>
      <c r="U459" s="8"/>
      <c r="V459" s="7"/>
      <c r="W459" s="7"/>
      <c r="X459" s="7"/>
      <c r="Y459" s="7"/>
      <c r="Z459" s="8"/>
      <c r="AA459" s="8"/>
    </row>
    <row r="460" spans="1:27">
      <c r="A460" s="6"/>
      <c r="B460" s="7"/>
      <c r="C460" s="7"/>
      <c r="D460" s="7"/>
      <c r="E460" s="7"/>
      <c r="F460" s="7"/>
      <c r="G460" s="7"/>
      <c r="H460" s="8"/>
      <c r="I460" s="8"/>
      <c r="J460" s="8"/>
      <c r="K460" s="8"/>
      <c r="L460" s="7"/>
      <c r="M460" s="28" t="s">
        <v>1869</v>
      </c>
      <c r="N460" s="7" t="s">
        <v>1023</v>
      </c>
      <c r="O460" s="7" t="s">
        <v>137</v>
      </c>
      <c r="P460" s="7" t="s">
        <v>549</v>
      </c>
      <c r="Q460" s="24" t="s">
        <v>371</v>
      </c>
      <c r="R460" s="7"/>
      <c r="S460" s="8">
        <v>0</v>
      </c>
      <c r="T460" s="8">
        <v>0</v>
      </c>
      <c r="U460" s="8"/>
      <c r="V460" s="7"/>
      <c r="W460" s="7"/>
      <c r="X460" s="7"/>
      <c r="Y460" s="7"/>
      <c r="Z460" s="8"/>
      <c r="AA460" s="8"/>
    </row>
    <row r="461" spans="1:27">
      <c r="A461" s="6"/>
      <c r="B461" s="7"/>
      <c r="C461" s="7"/>
      <c r="D461" s="7"/>
      <c r="E461" s="7"/>
      <c r="F461" s="7"/>
      <c r="G461" s="7"/>
      <c r="H461" s="8"/>
      <c r="I461" s="8"/>
      <c r="J461" s="8"/>
      <c r="K461" s="8"/>
      <c r="L461" s="7"/>
      <c r="M461" s="28" t="s">
        <v>1870</v>
      </c>
      <c r="N461" s="7" t="s">
        <v>1030</v>
      </c>
      <c r="O461" s="7" t="s">
        <v>137</v>
      </c>
      <c r="P461" s="7" t="s">
        <v>549</v>
      </c>
      <c r="Q461" s="24" t="s">
        <v>349</v>
      </c>
      <c r="R461" s="7"/>
      <c r="S461" s="8">
        <v>0</v>
      </c>
      <c r="T461" s="8">
        <v>0</v>
      </c>
      <c r="U461" s="8"/>
      <c r="V461" s="7"/>
      <c r="W461" s="7"/>
      <c r="X461" s="7"/>
      <c r="Y461" s="7"/>
      <c r="Z461" s="8"/>
      <c r="AA461" s="8"/>
    </row>
    <row r="462" spans="1:27">
      <c r="A462" s="6"/>
      <c r="B462" s="7"/>
      <c r="C462" s="7"/>
      <c r="D462" s="7"/>
      <c r="E462" s="7"/>
      <c r="F462" s="7"/>
      <c r="G462" s="7"/>
      <c r="H462" s="8"/>
      <c r="I462" s="8"/>
      <c r="J462" s="8"/>
      <c r="K462" s="8"/>
      <c r="L462" s="7"/>
      <c r="M462" s="28" t="s">
        <v>1871</v>
      </c>
      <c r="N462" s="7" t="s">
        <v>1036</v>
      </c>
      <c r="O462" s="7" t="s">
        <v>137</v>
      </c>
      <c r="P462" s="7" t="s">
        <v>549</v>
      </c>
      <c r="Q462" s="24" t="s">
        <v>346</v>
      </c>
      <c r="R462" s="7"/>
      <c r="S462" s="8">
        <v>0</v>
      </c>
      <c r="T462" s="8">
        <v>0</v>
      </c>
      <c r="U462" s="8"/>
      <c r="V462" s="7"/>
      <c r="W462" s="7"/>
      <c r="X462" s="7"/>
      <c r="Y462" s="7"/>
      <c r="Z462" s="8"/>
      <c r="AA462" s="8"/>
    </row>
    <row r="463" spans="1:27">
      <c r="A463" s="6"/>
      <c r="B463" s="7"/>
      <c r="C463" s="7"/>
      <c r="D463" s="7"/>
      <c r="E463" s="7"/>
      <c r="F463" s="7"/>
      <c r="G463" s="7"/>
      <c r="H463" s="8"/>
      <c r="I463" s="8"/>
      <c r="J463" s="8"/>
      <c r="K463" s="8"/>
      <c r="L463" s="7"/>
      <c r="M463" s="28" t="s">
        <v>1872</v>
      </c>
      <c r="N463" s="7" t="s">
        <v>1873</v>
      </c>
      <c r="O463" s="7" t="s">
        <v>137</v>
      </c>
      <c r="P463" s="7" t="s">
        <v>583</v>
      </c>
      <c r="Q463" s="24" t="s">
        <v>375</v>
      </c>
      <c r="R463" s="7"/>
      <c r="S463" s="8">
        <v>0</v>
      </c>
      <c r="T463" s="8">
        <v>0</v>
      </c>
      <c r="U463" s="8"/>
      <c r="V463" s="7"/>
      <c r="W463" s="7"/>
      <c r="X463" s="7"/>
      <c r="Y463" s="7"/>
      <c r="Z463" s="8"/>
      <c r="AA463" s="8"/>
    </row>
    <row r="464" spans="1:27">
      <c r="A464" s="6"/>
      <c r="B464" s="7"/>
      <c r="C464" s="7"/>
      <c r="D464" s="7"/>
      <c r="E464" s="7"/>
      <c r="F464" s="7"/>
      <c r="G464" s="7"/>
      <c r="H464" s="8"/>
      <c r="I464" s="8"/>
      <c r="J464" s="8"/>
      <c r="K464" s="8"/>
      <c r="L464" s="7"/>
      <c r="M464" s="28" t="s">
        <v>1874</v>
      </c>
      <c r="N464" s="7" t="s">
        <v>1044</v>
      </c>
      <c r="O464" s="7" t="s">
        <v>137</v>
      </c>
      <c r="P464" s="7" t="s">
        <v>575</v>
      </c>
      <c r="Q464" s="24" t="s">
        <v>369</v>
      </c>
      <c r="R464" s="7"/>
      <c r="S464" s="8">
        <v>0</v>
      </c>
      <c r="T464" s="8">
        <v>0</v>
      </c>
      <c r="U464" s="8"/>
      <c r="V464" s="7"/>
      <c r="W464" s="7"/>
      <c r="X464" s="7"/>
      <c r="Y464" s="7"/>
      <c r="Z464" s="8"/>
      <c r="AA464" s="8"/>
    </row>
    <row r="465" spans="1:27">
      <c r="A465" s="6"/>
      <c r="B465" s="7"/>
      <c r="C465" s="7"/>
      <c r="D465" s="7"/>
      <c r="E465" s="7"/>
      <c r="F465" s="7"/>
      <c r="G465" s="7"/>
      <c r="H465" s="8"/>
      <c r="I465" s="8"/>
      <c r="J465" s="8"/>
      <c r="K465" s="8"/>
      <c r="L465" s="7"/>
      <c r="M465" s="28" t="s">
        <v>1875</v>
      </c>
      <c r="N465" s="7" t="s">
        <v>1048</v>
      </c>
      <c r="O465" s="7" t="s">
        <v>137</v>
      </c>
      <c r="P465" s="7" t="s">
        <v>577</v>
      </c>
      <c r="Q465" s="24" t="s">
        <v>379</v>
      </c>
      <c r="R465" s="7"/>
      <c r="S465" s="8">
        <v>0</v>
      </c>
      <c r="T465" s="8">
        <v>0</v>
      </c>
      <c r="U465" s="8"/>
      <c r="V465" s="7"/>
      <c r="W465" s="7"/>
      <c r="X465" s="7"/>
      <c r="Y465" s="7"/>
      <c r="Z465" s="8"/>
      <c r="AA465" s="8"/>
    </row>
    <row r="466" spans="1:27">
      <c r="A466" s="6"/>
      <c r="B466" s="7"/>
      <c r="C466" s="7"/>
      <c r="D466" s="7"/>
      <c r="E466" s="7"/>
      <c r="F466" s="7"/>
      <c r="G466" s="7"/>
      <c r="H466" s="8"/>
      <c r="I466" s="8"/>
      <c r="J466" s="8"/>
      <c r="K466" s="8"/>
      <c r="L466" s="7"/>
      <c r="M466" s="28" t="s">
        <v>1876</v>
      </c>
      <c r="N466" s="7" t="s">
        <v>1051</v>
      </c>
      <c r="O466" s="7" t="s">
        <v>137</v>
      </c>
      <c r="P466" s="7" t="s">
        <v>559</v>
      </c>
      <c r="Q466" s="24" t="s">
        <v>353</v>
      </c>
      <c r="R466" s="7"/>
      <c r="S466" s="8">
        <v>0</v>
      </c>
      <c r="T466" s="8">
        <v>0</v>
      </c>
      <c r="U466" s="8"/>
      <c r="V466" s="7"/>
      <c r="W466" s="7"/>
      <c r="X466" s="7"/>
      <c r="Y466" s="7"/>
      <c r="Z466" s="8"/>
      <c r="AA466" s="8"/>
    </row>
    <row r="467" spans="1:27">
      <c r="A467" s="6"/>
      <c r="B467" s="7"/>
      <c r="C467" s="7"/>
      <c r="D467" s="7"/>
      <c r="E467" s="7"/>
      <c r="F467" s="7"/>
      <c r="G467" s="7"/>
      <c r="H467" s="8"/>
      <c r="I467" s="8"/>
      <c r="J467" s="8"/>
      <c r="K467" s="8"/>
      <c r="L467" s="7"/>
      <c r="M467" s="28" t="s">
        <v>1877</v>
      </c>
      <c r="N467" s="7" t="s">
        <v>1053</v>
      </c>
      <c r="O467" s="7" t="s">
        <v>137</v>
      </c>
      <c r="P467" s="7" t="s">
        <v>559</v>
      </c>
      <c r="Q467" s="24" t="s">
        <v>353</v>
      </c>
      <c r="R467" s="7"/>
      <c r="S467" s="8">
        <v>0</v>
      </c>
      <c r="T467" s="8">
        <v>0</v>
      </c>
      <c r="U467" s="8"/>
      <c r="V467" s="7"/>
      <c r="W467" s="7"/>
      <c r="X467" s="7"/>
      <c r="Y467" s="7"/>
      <c r="Z467" s="8"/>
      <c r="AA467" s="8"/>
    </row>
    <row r="468" spans="1:27">
      <c r="A468" s="6"/>
      <c r="B468" s="7"/>
      <c r="C468" s="7"/>
      <c r="D468" s="7"/>
      <c r="E468" s="7"/>
      <c r="F468" s="7"/>
      <c r="G468" s="7"/>
      <c r="H468" s="8"/>
      <c r="I468" s="8"/>
      <c r="J468" s="8"/>
      <c r="K468" s="8"/>
      <c r="L468" s="7"/>
      <c r="M468" s="28" t="s">
        <v>1878</v>
      </c>
      <c r="N468" s="7" t="s">
        <v>1056</v>
      </c>
      <c r="O468" s="7" t="s">
        <v>137</v>
      </c>
      <c r="P468" s="7" t="s">
        <v>559</v>
      </c>
      <c r="Q468" s="24" t="s">
        <v>353</v>
      </c>
      <c r="R468" s="7"/>
      <c r="S468" s="8">
        <v>0</v>
      </c>
      <c r="T468" s="8">
        <v>0</v>
      </c>
      <c r="U468" s="8"/>
      <c r="V468" s="7"/>
      <c r="W468" s="7"/>
      <c r="X468" s="7"/>
      <c r="Y468" s="7"/>
      <c r="Z468" s="8"/>
      <c r="AA468" s="8"/>
    </row>
    <row r="469" spans="1:27">
      <c r="A469" s="6"/>
      <c r="B469" s="7"/>
      <c r="C469" s="7"/>
      <c r="D469" s="7"/>
      <c r="E469" s="7"/>
      <c r="F469" s="7"/>
      <c r="G469" s="7"/>
      <c r="H469" s="8"/>
      <c r="I469" s="8"/>
      <c r="J469" s="8"/>
      <c r="K469" s="8"/>
      <c r="L469" s="7"/>
      <c r="M469" s="28" t="s">
        <v>1879</v>
      </c>
      <c r="N469" s="7" t="s">
        <v>1059</v>
      </c>
      <c r="O469" s="7" t="s">
        <v>137</v>
      </c>
      <c r="P469" s="7" t="s">
        <v>559</v>
      </c>
      <c r="Q469" s="24" t="s">
        <v>353</v>
      </c>
      <c r="R469" s="7"/>
      <c r="S469" s="8">
        <v>0</v>
      </c>
      <c r="T469" s="8">
        <v>0</v>
      </c>
      <c r="U469" s="8"/>
      <c r="V469" s="7"/>
      <c r="W469" s="7"/>
      <c r="X469" s="7"/>
      <c r="Y469" s="7"/>
      <c r="Z469" s="8"/>
      <c r="AA469" s="8"/>
    </row>
    <row r="470" spans="1:27">
      <c r="A470" s="6"/>
      <c r="B470" s="7"/>
      <c r="C470" s="7"/>
      <c r="D470" s="7"/>
      <c r="E470" s="7"/>
      <c r="F470" s="7"/>
      <c r="G470" s="7"/>
      <c r="H470" s="8"/>
      <c r="I470" s="8"/>
      <c r="J470" s="8"/>
      <c r="K470" s="8"/>
      <c r="L470" s="7"/>
      <c r="M470" s="28" t="s">
        <v>1880</v>
      </c>
      <c r="N470" s="7" t="s">
        <v>1062</v>
      </c>
      <c r="O470" s="7" t="s">
        <v>137</v>
      </c>
      <c r="P470" s="7" t="s">
        <v>559</v>
      </c>
      <c r="Q470" s="24" t="s">
        <v>353</v>
      </c>
      <c r="R470" s="7"/>
      <c r="S470" s="8">
        <v>0</v>
      </c>
      <c r="T470" s="8">
        <v>0</v>
      </c>
      <c r="U470" s="8"/>
      <c r="V470" s="7"/>
      <c r="W470" s="7"/>
      <c r="X470" s="7"/>
      <c r="Y470" s="7"/>
      <c r="Z470" s="8"/>
      <c r="AA470" s="8"/>
    </row>
    <row r="471" spans="1:27">
      <c r="A471" s="6"/>
      <c r="B471" s="7"/>
      <c r="C471" s="7"/>
      <c r="D471" s="7"/>
      <c r="E471" s="7"/>
      <c r="F471" s="7"/>
      <c r="G471" s="7"/>
      <c r="H471" s="8"/>
      <c r="I471" s="8"/>
      <c r="J471" s="8"/>
      <c r="K471" s="8"/>
      <c r="L471" s="7"/>
      <c r="M471" s="28" t="s">
        <v>1881</v>
      </c>
      <c r="N471" s="7" t="s">
        <v>1064</v>
      </c>
      <c r="O471" s="7" t="s">
        <v>137</v>
      </c>
      <c r="P471" s="7" t="s">
        <v>561</v>
      </c>
      <c r="Q471" s="24" t="s">
        <v>357</v>
      </c>
      <c r="R471" s="7"/>
      <c r="S471" s="8">
        <v>0</v>
      </c>
      <c r="T471" s="8">
        <v>0</v>
      </c>
      <c r="U471" s="8"/>
      <c r="V471" s="7"/>
      <c r="W471" s="7"/>
      <c r="X471" s="7"/>
      <c r="Y471" s="7"/>
      <c r="Z471" s="8"/>
      <c r="AA471" s="8"/>
    </row>
    <row r="472" spans="1:27">
      <c r="A472" s="6"/>
      <c r="B472" s="7"/>
      <c r="C472" s="7"/>
      <c r="D472" s="7"/>
      <c r="E472" s="7"/>
      <c r="F472" s="7"/>
      <c r="G472" s="7"/>
      <c r="H472" s="8"/>
      <c r="I472" s="8"/>
      <c r="J472" s="8"/>
      <c r="K472" s="8"/>
      <c r="L472" s="7"/>
      <c r="M472" s="28" t="s">
        <v>1882</v>
      </c>
      <c r="N472" s="7" t="s">
        <v>1068</v>
      </c>
      <c r="O472" s="7" t="s">
        <v>137</v>
      </c>
      <c r="P472" s="7" t="s">
        <v>561</v>
      </c>
      <c r="Q472" s="24" t="s">
        <v>359</v>
      </c>
      <c r="R472" s="7"/>
      <c r="S472" s="8">
        <v>0</v>
      </c>
      <c r="T472" s="8">
        <v>0</v>
      </c>
      <c r="U472" s="8"/>
      <c r="V472" s="7"/>
      <c r="W472" s="7"/>
      <c r="X472" s="7"/>
      <c r="Y472" s="7"/>
      <c r="Z472" s="8"/>
      <c r="AA472" s="8"/>
    </row>
    <row r="473" spans="1:27">
      <c r="A473" s="6"/>
      <c r="B473" s="7"/>
      <c r="C473" s="7"/>
      <c r="D473" s="7"/>
      <c r="E473" s="7"/>
      <c r="F473" s="7"/>
      <c r="G473" s="7"/>
      <c r="H473" s="8"/>
      <c r="I473" s="8"/>
      <c r="J473" s="8"/>
      <c r="K473" s="8"/>
      <c r="L473" s="7"/>
      <c r="M473" s="28" t="s">
        <v>1883</v>
      </c>
      <c r="N473" s="7" t="s">
        <v>1070</v>
      </c>
      <c r="O473" s="7" t="s">
        <v>137</v>
      </c>
      <c r="P473" s="7" t="s">
        <v>561</v>
      </c>
      <c r="Q473" s="24" t="s">
        <v>359</v>
      </c>
      <c r="R473" s="7"/>
      <c r="S473" s="8">
        <v>0</v>
      </c>
      <c r="T473" s="8">
        <v>0</v>
      </c>
      <c r="U473" s="8"/>
      <c r="V473" s="7"/>
      <c r="W473" s="7"/>
      <c r="X473" s="7"/>
      <c r="Y473" s="7"/>
      <c r="Z473" s="8"/>
      <c r="AA473" s="8"/>
    </row>
    <row r="474" spans="1:27">
      <c r="A474" s="6"/>
      <c r="B474" s="7"/>
      <c r="C474" s="7"/>
      <c r="D474" s="7"/>
      <c r="E474" s="7"/>
      <c r="F474" s="7"/>
      <c r="G474" s="7"/>
      <c r="H474" s="8"/>
      <c r="I474" s="8"/>
      <c r="J474" s="8"/>
      <c r="K474" s="8"/>
      <c r="L474" s="7"/>
      <c r="M474" s="28" t="s">
        <v>1884</v>
      </c>
      <c r="N474" s="7" t="s">
        <v>1072</v>
      </c>
      <c r="O474" s="7" t="s">
        <v>137</v>
      </c>
      <c r="P474" s="7" t="s">
        <v>561</v>
      </c>
      <c r="Q474" s="24" t="s">
        <v>359</v>
      </c>
      <c r="R474" s="7"/>
      <c r="S474" s="8">
        <v>0</v>
      </c>
      <c r="T474" s="8">
        <v>0</v>
      </c>
      <c r="U474" s="8"/>
      <c r="V474" s="7"/>
      <c r="W474" s="7"/>
      <c r="X474" s="7"/>
      <c r="Y474" s="7"/>
      <c r="Z474" s="8"/>
      <c r="AA474" s="8"/>
    </row>
    <row r="475" spans="1:27">
      <c r="A475" s="6"/>
      <c r="B475" s="7"/>
      <c r="C475" s="7"/>
      <c r="D475" s="7"/>
      <c r="E475" s="7"/>
      <c r="F475" s="7"/>
      <c r="G475" s="7"/>
      <c r="H475" s="8"/>
      <c r="I475" s="8"/>
      <c r="J475" s="8"/>
      <c r="K475" s="8"/>
      <c r="L475" s="7"/>
      <c r="M475" s="28" t="s">
        <v>1885</v>
      </c>
      <c r="N475" s="7" t="s">
        <v>1074</v>
      </c>
      <c r="O475" s="7" t="s">
        <v>137</v>
      </c>
      <c r="P475" s="7" t="s">
        <v>573</v>
      </c>
      <c r="Q475" s="24" t="s">
        <v>367</v>
      </c>
      <c r="R475" s="7"/>
      <c r="S475" s="8">
        <v>0</v>
      </c>
      <c r="T475" s="8">
        <v>0</v>
      </c>
      <c r="U475" s="8"/>
      <c r="V475" s="7"/>
      <c r="W475" s="7"/>
      <c r="X475" s="7"/>
      <c r="Y475" s="7"/>
      <c r="Z475" s="8"/>
      <c r="AA475" s="8"/>
    </row>
    <row r="476" spans="1:27">
      <c r="A476" s="6"/>
      <c r="B476" s="7"/>
      <c r="C476" s="7"/>
      <c r="D476" s="7"/>
      <c r="E476" s="7"/>
      <c r="F476" s="7"/>
      <c r="G476" s="7"/>
      <c r="H476" s="8"/>
      <c r="I476" s="8"/>
      <c r="J476" s="8"/>
      <c r="K476" s="8"/>
      <c r="L476" s="7"/>
      <c r="M476" s="28" t="s">
        <v>1886</v>
      </c>
      <c r="N476" s="7" t="s">
        <v>1076</v>
      </c>
      <c r="O476" s="7" t="s">
        <v>137</v>
      </c>
      <c r="P476" s="7" t="s">
        <v>561</v>
      </c>
      <c r="Q476" s="24" t="s">
        <v>363</v>
      </c>
      <c r="R476" s="7"/>
      <c r="S476" s="8">
        <v>0</v>
      </c>
      <c r="T476" s="8">
        <v>0</v>
      </c>
      <c r="U476" s="8"/>
      <c r="V476" s="7"/>
      <c r="W476" s="7"/>
      <c r="X476" s="7"/>
      <c r="Y476" s="7"/>
      <c r="Z476" s="8"/>
      <c r="AA476" s="8"/>
    </row>
    <row r="477" spans="1:27">
      <c r="A477" s="6"/>
      <c r="B477" s="7"/>
      <c r="C477" s="7"/>
      <c r="D477" s="7"/>
      <c r="E477" s="7"/>
      <c r="F477" s="7"/>
      <c r="G477" s="7"/>
      <c r="H477" s="8"/>
      <c r="I477" s="8"/>
      <c r="J477" s="8"/>
      <c r="K477" s="8"/>
      <c r="L477" s="7"/>
      <c r="M477" s="28" t="s">
        <v>1887</v>
      </c>
      <c r="N477" s="7" t="s">
        <v>1078</v>
      </c>
      <c r="O477" s="7" t="s">
        <v>137</v>
      </c>
      <c r="P477" s="7" t="s">
        <v>561</v>
      </c>
      <c r="Q477" s="24" t="s">
        <v>365</v>
      </c>
      <c r="R477" s="7"/>
      <c r="S477" s="8">
        <v>0</v>
      </c>
      <c r="T477" s="8">
        <v>0</v>
      </c>
      <c r="U477" s="8"/>
      <c r="V477" s="7"/>
      <c r="W477" s="7"/>
      <c r="X477" s="7"/>
      <c r="Y477" s="7"/>
      <c r="Z477" s="8"/>
      <c r="AA477" s="8"/>
    </row>
    <row r="478" spans="1:27">
      <c r="A478" s="6"/>
      <c r="B478" s="7"/>
      <c r="C478" s="7"/>
      <c r="D478" s="7"/>
      <c r="E478" s="7"/>
      <c r="F478" s="7"/>
      <c r="G478" s="7"/>
      <c r="H478" s="8"/>
      <c r="I478" s="8"/>
      <c r="J478" s="8"/>
      <c r="K478" s="8"/>
      <c r="L478" s="7"/>
      <c r="M478" s="28" t="s">
        <v>1888</v>
      </c>
      <c r="N478" s="7" t="s">
        <v>1080</v>
      </c>
      <c r="O478" s="7" t="s">
        <v>137</v>
      </c>
      <c r="P478" s="7" t="s">
        <v>561</v>
      </c>
      <c r="Q478" s="24" t="s">
        <v>361</v>
      </c>
      <c r="R478" s="7"/>
      <c r="S478" s="8">
        <v>0</v>
      </c>
      <c r="T478" s="8">
        <v>0</v>
      </c>
      <c r="U478" s="8"/>
      <c r="V478" s="7"/>
      <c r="W478" s="7"/>
      <c r="X478" s="7"/>
      <c r="Y478" s="7"/>
      <c r="Z478" s="8"/>
      <c r="AA478" s="8"/>
    </row>
    <row r="479" spans="1:27">
      <c r="A479" s="6"/>
      <c r="B479" s="7"/>
      <c r="C479" s="7"/>
      <c r="D479" s="7"/>
      <c r="E479" s="7"/>
      <c r="F479" s="7"/>
      <c r="G479" s="7"/>
      <c r="H479" s="8"/>
      <c r="I479" s="8"/>
      <c r="J479" s="8"/>
      <c r="K479" s="8"/>
      <c r="L479" s="7"/>
      <c r="M479" s="28" t="s">
        <v>1889</v>
      </c>
      <c r="N479" s="7" t="s">
        <v>1082</v>
      </c>
      <c r="O479" s="7" t="s">
        <v>137</v>
      </c>
      <c r="P479" s="7" t="s">
        <v>561</v>
      </c>
      <c r="Q479" s="24" t="s">
        <v>357</v>
      </c>
      <c r="R479" s="7"/>
      <c r="S479" s="8">
        <v>0</v>
      </c>
      <c r="T479" s="8">
        <v>0</v>
      </c>
      <c r="U479" s="8"/>
      <c r="V479" s="7"/>
      <c r="W479" s="7"/>
      <c r="X479" s="7"/>
      <c r="Y479" s="7"/>
      <c r="Z479" s="8"/>
      <c r="AA479" s="8"/>
    </row>
    <row r="480" spans="1:27">
      <c r="A480" s="6"/>
      <c r="B480" s="7"/>
      <c r="C480" s="7"/>
      <c r="D480" s="7"/>
      <c r="E480" s="7"/>
      <c r="F480" s="7"/>
      <c r="G480" s="7"/>
      <c r="H480" s="8"/>
      <c r="I480" s="8"/>
      <c r="J480" s="8"/>
      <c r="K480" s="8"/>
      <c r="L480" s="7"/>
      <c r="M480" s="28" t="s">
        <v>1890</v>
      </c>
      <c r="N480" s="7" t="s">
        <v>1084</v>
      </c>
      <c r="O480" s="7" t="s">
        <v>137</v>
      </c>
      <c r="P480" s="7" t="s">
        <v>555</v>
      </c>
      <c r="Q480" s="24" t="s">
        <v>351</v>
      </c>
      <c r="R480" s="7"/>
      <c r="S480" s="8">
        <v>0</v>
      </c>
      <c r="T480" s="8">
        <v>0</v>
      </c>
      <c r="U480" s="8"/>
      <c r="V480" s="7"/>
      <c r="W480" s="7"/>
      <c r="X480" s="7"/>
      <c r="Y480" s="7"/>
      <c r="Z480" s="8"/>
      <c r="AA480" s="8"/>
    </row>
    <row r="481" spans="1:27">
      <c r="A481" s="6"/>
      <c r="B481" s="7"/>
      <c r="C481" s="7"/>
      <c r="D481" s="7"/>
      <c r="E481" s="7"/>
      <c r="F481" s="7"/>
      <c r="G481" s="7"/>
      <c r="H481" s="8"/>
      <c r="I481" s="8"/>
      <c r="J481" s="8"/>
      <c r="K481" s="8"/>
      <c r="L481" s="7"/>
      <c r="M481" s="28" t="s">
        <v>1891</v>
      </c>
      <c r="N481" s="7" t="s">
        <v>1086</v>
      </c>
      <c r="O481" s="7" t="s">
        <v>137</v>
      </c>
      <c r="P481" s="7" t="s">
        <v>555</v>
      </c>
      <c r="Q481" s="24" t="s">
        <v>351</v>
      </c>
      <c r="R481" s="7"/>
      <c r="S481" s="8">
        <v>0</v>
      </c>
      <c r="T481" s="8">
        <v>0</v>
      </c>
      <c r="U481" s="8"/>
      <c r="V481" s="7"/>
      <c r="W481" s="7"/>
      <c r="X481" s="7"/>
      <c r="Y481" s="7"/>
      <c r="Z481" s="8"/>
      <c r="AA481" s="8"/>
    </row>
    <row r="482" spans="1:27">
      <c r="A482" s="6"/>
      <c r="B482" s="7"/>
      <c r="C482" s="7"/>
      <c r="D482" s="7"/>
      <c r="E482" s="7"/>
      <c r="F482" s="7"/>
      <c r="G482" s="7"/>
      <c r="H482" s="8"/>
      <c r="I482" s="8"/>
      <c r="J482" s="8"/>
      <c r="K482" s="8"/>
      <c r="L482" s="7"/>
      <c r="M482" s="28" t="s">
        <v>1892</v>
      </c>
      <c r="N482" s="7" t="s">
        <v>1088</v>
      </c>
      <c r="O482" s="7" t="s">
        <v>137</v>
      </c>
      <c r="P482" s="7" t="s">
        <v>555</v>
      </c>
      <c r="Q482" s="24" t="s">
        <v>351</v>
      </c>
      <c r="R482" s="7"/>
      <c r="S482" s="8">
        <v>0</v>
      </c>
      <c r="T482" s="8">
        <v>0</v>
      </c>
      <c r="U482" s="8"/>
      <c r="V482" s="7"/>
      <c r="W482" s="7"/>
      <c r="X482" s="7"/>
      <c r="Y482" s="7"/>
      <c r="Z482" s="8"/>
      <c r="AA482" s="8"/>
    </row>
    <row r="483" spans="1:27">
      <c r="A483" s="6"/>
      <c r="B483" s="7"/>
      <c r="C483" s="7"/>
      <c r="D483" s="7"/>
      <c r="E483" s="7"/>
      <c r="F483" s="7"/>
      <c r="G483" s="7"/>
      <c r="H483" s="8"/>
      <c r="I483" s="8"/>
      <c r="J483" s="8"/>
      <c r="K483" s="8"/>
      <c r="L483" s="7"/>
      <c r="M483" s="28" t="s">
        <v>1893</v>
      </c>
      <c r="N483" s="7" t="s">
        <v>1094</v>
      </c>
      <c r="O483" s="7" t="s">
        <v>137</v>
      </c>
      <c r="P483" s="7" t="s">
        <v>640</v>
      </c>
      <c r="Q483" s="24" t="s">
        <v>320</v>
      </c>
      <c r="R483" s="7"/>
      <c r="S483" s="8">
        <v>0</v>
      </c>
      <c r="T483" s="8">
        <v>0</v>
      </c>
      <c r="U483" s="8"/>
      <c r="V483" s="7"/>
      <c r="W483" s="7"/>
      <c r="X483" s="7"/>
      <c r="Y483" s="7"/>
      <c r="Z483" s="8"/>
      <c r="AA483" s="8"/>
    </row>
    <row r="484" spans="1:27">
      <c r="A484" s="6"/>
      <c r="B484" s="7"/>
      <c r="C484" s="7"/>
      <c r="D484" s="7"/>
      <c r="E484" s="7"/>
      <c r="F484" s="7"/>
      <c r="G484" s="7"/>
      <c r="H484" s="8"/>
      <c r="I484" s="8"/>
      <c r="J484" s="8"/>
      <c r="K484" s="8"/>
      <c r="L484" s="7"/>
      <c r="M484" s="28" t="s">
        <v>1894</v>
      </c>
      <c r="N484" s="7" t="s">
        <v>1096</v>
      </c>
      <c r="O484" s="7" t="s">
        <v>137</v>
      </c>
      <c r="P484" s="7" t="s">
        <v>697</v>
      </c>
      <c r="Q484" s="30" t="s">
        <v>461</v>
      </c>
      <c r="R484" s="7"/>
      <c r="S484" s="8">
        <v>0</v>
      </c>
      <c r="T484" s="8">
        <v>0</v>
      </c>
      <c r="U484" s="8"/>
      <c r="V484" s="7"/>
      <c r="W484" s="7"/>
      <c r="X484" s="7"/>
      <c r="Y484" s="7"/>
      <c r="Z484" s="8"/>
      <c r="AA484" s="8"/>
    </row>
    <row r="485" spans="1:27">
      <c r="A485" s="6"/>
      <c r="B485" s="7"/>
      <c r="C485" s="7"/>
      <c r="D485" s="7"/>
      <c r="E485" s="7"/>
      <c r="F485" s="7"/>
      <c r="G485" s="7"/>
      <c r="H485" s="8"/>
      <c r="I485" s="8"/>
      <c r="J485" s="8"/>
      <c r="K485" s="8"/>
      <c r="L485" s="7"/>
      <c r="M485" s="28" t="s">
        <v>1895</v>
      </c>
      <c r="N485" s="7" t="s">
        <v>1106</v>
      </c>
      <c r="O485" s="7" t="s">
        <v>137</v>
      </c>
      <c r="P485" s="7" t="s">
        <v>689</v>
      </c>
      <c r="Q485" s="24" t="s">
        <v>455</v>
      </c>
      <c r="R485" s="7"/>
      <c r="S485" s="8">
        <v>0</v>
      </c>
      <c r="T485" s="8">
        <v>0</v>
      </c>
      <c r="U485" s="8"/>
      <c r="V485" s="7"/>
      <c r="W485" s="7"/>
      <c r="X485" s="7"/>
      <c r="Y485" s="7"/>
      <c r="Z485" s="8"/>
      <c r="AA485" s="8"/>
    </row>
    <row r="486" spans="1:27">
      <c r="A486" s="6"/>
      <c r="B486" s="7"/>
      <c r="C486" s="7"/>
      <c r="D486" s="7"/>
      <c r="E486" s="7"/>
      <c r="F486" s="7"/>
      <c r="G486" s="7"/>
      <c r="H486" s="8"/>
      <c r="I486" s="8"/>
      <c r="J486" s="8"/>
      <c r="K486" s="8"/>
      <c r="L486" s="7"/>
      <c r="M486" s="28" t="s">
        <v>1896</v>
      </c>
      <c r="N486" s="7" t="s">
        <v>1108</v>
      </c>
      <c r="O486" s="7" t="s">
        <v>137</v>
      </c>
      <c r="P486" s="7" t="s">
        <v>687</v>
      </c>
      <c r="Q486" s="24" t="s">
        <v>455</v>
      </c>
      <c r="R486" s="7"/>
      <c r="S486" s="8">
        <v>0</v>
      </c>
      <c r="T486" s="8">
        <v>0</v>
      </c>
      <c r="U486" s="8"/>
      <c r="V486" s="7"/>
      <c r="W486" s="7"/>
      <c r="X486" s="7"/>
      <c r="Y486" s="7"/>
      <c r="Z486" s="8"/>
      <c r="AA486" s="8"/>
    </row>
    <row r="487" spans="1:27">
      <c r="A487" s="6"/>
      <c r="B487" s="7"/>
      <c r="C487" s="7"/>
      <c r="D487" s="7"/>
      <c r="E487" s="7"/>
      <c r="F487" s="7"/>
      <c r="G487" s="7"/>
      <c r="H487" s="8"/>
      <c r="I487" s="8"/>
      <c r="J487" s="8"/>
      <c r="K487" s="8"/>
      <c r="L487" s="7"/>
      <c r="M487" s="28" t="s">
        <v>1897</v>
      </c>
      <c r="N487" s="7" t="s">
        <v>1110</v>
      </c>
      <c r="O487" s="7" t="s">
        <v>137</v>
      </c>
      <c r="P487" s="7" t="s">
        <v>689</v>
      </c>
      <c r="Q487" s="24" t="s">
        <v>455</v>
      </c>
      <c r="R487" s="7"/>
      <c r="S487" s="8">
        <v>0</v>
      </c>
      <c r="T487" s="8">
        <v>0</v>
      </c>
      <c r="U487" s="8"/>
      <c r="V487" s="7"/>
      <c r="W487" s="7"/>
      <c r="X487" s="7"/>
      <c r="Y487" s="7"/>
      <c r="Z487" s="8"/>
      <c r="AA487" s="8"/>
    </row>
    <row r="488" spans="1:27">
      <c r="A488" s="6"/>
      <c r="B488" s="7"/>
      <c r="C488" s="7"/>
      <c r="D488" s="7"/>
      <c r="E488" s="7"/>
      <c r="F488" s="7"/>
      <c r="G488" s="7"/>
      <c r="H488" s="8"/>
      <c r="I488" s="8"/>
      <c r="J488" s="8"/>
      <c r="K488" s="8"/>
      <c r="L488" s="7"/>
      <c r="M488" s="28" t="s">
        <v>1898</v>
      </c>
      <c r="N488" s="7" t="s">
        <v>1899</v>
      </c>
      <c r="O488" s="7" t="s">
        <v>137</v>
      </c>
      <c r="P488" s="7" t="s">
        <v>555</v>
      </c>
      <c r="Q488" s="24" t="s">
        <v>351</v>
      </c>
      <c r="R488" s="7"/>
      <c r="S488" s="8">
        <v>0</v>
      </c>
      <c r="T488" s="8">
        <v>0</v>
      </c>
      <c r="U488" s="8"/>
      <c r="V488" s="7"/>
      <c r="W488" s="7"/>
      <c r="X488" s="7"/>
      <c r="Y488" s="7"/>
      <c r="Z488" s="8"/>
      <c r="AA488" s="8"/>
    </row>
    <row r="489" spans="1:27">
      <c r="A489" s="6"/>
      <c r="B489" s="7"/>
      <c r="C489" s="7"/>
      <c r="D489" s="7"/>
      <c r="E489" s="7"/>
      <c r="F489" s="7"/>
      <c r="G489" s="7"/>
      <c r="H489" s="8"/>
      <c r="I489" s="8"/>
      <c r="J489" s="8"/>
      <c r="K489" s="8"/>
      <c r="L489" s="7"/>
      <c r="M489" s="28" t="s">
        <v>1900</v>
      </c>
      <c r="N489" s="7" t="s">
        <v>1116</v>
      </c>
      <c r="O489" s="7" t="s">
        <v>137</v>
      </c>
      <c r="P489" s="7" t="s">
        <v>681</v>
      </c>
      <c r="Q489" s="31" t="s">
        <v>497</v>
      </c>
      <c r="R489" s="7"/>
      <c r="S489" s="8">
        <v>0</v>
      </c>
      <c r="T489" s="8">
        <v>0</v>
      </c>
      <c r="U489" s="8"/>
      <c r="V489" s="7"/>
      <c r="W489" s="7"/>
      <c r="X489" s="7"/>
      <c r="Y489" s="7"/>
      <c r="Z489" s="8"/>
      <c r="AA489" s="8"/>
    </row>
    <row r="490" spans="1:27">
      <c r="A490" s="6"/>
      <c r="B490" s="7"/>
      <c r="C490" s="7"/>
      <c r="D490" s="7"/>
      <c r="E490" s="7"/>
      <c r="F490" s="7"/>
      <c r="G490" s="7"/>
      <c r="H490" s="8"/>
      <c r="I490" s="8"/>
      <c r="J490" s="8"/>
      <c r="K490" s="8"/>
      <c r="L490" s="7"/>
      <c r="M490" s="28" t="s">
        <v>1901</v>
      </c>
      <c r="N490" s="7" t="s">
        <v>1118</v>
      </c>
      <c r="O490" s="7" t="s">
        <v>137</v>
      </c>
      <c r="P490" s="7" t="s">
        <v>681</v>
      </c>
      <c r="Q490" s="24" t="s">
        <v>453</v>
      </c>
      <c r="R490" s="7"/>
      <c r="S490" s="8">
        <v>0</v>
      </c>
      <c r="T490" s="8">
        <v>0</v>
      </c>
      <c r="U490" s="8"/>
      <c r="V490" s="7"/>
      <c r="W490" s="7"/>
      <c r="X490" s="7"/>
      <c r="Y490" s="7"/>
      <c r="Z490" s="8"/>
      <c r="AA490" s="8"/>
    </row>
    <row r="491" spans="1:27">
      <c r="A491" s="6"/>
      <c r="B491" s="7"/>
      <c r="C491" s="7"/>
      <c r="D491" s="7"/>
      <c r="E491" s="7"/>
      <c r="F491" s="7"/>
      <c r="G491" s="7"/>
      <c r="H491" s="8"/>
      <c r="I491" s="8"/>
      <c r="J491" s="8"/>
      <c r="K491" s="8"/>
      <c r="L491" s="7"/>
      <c r="M491" s="28" t="s">
        <v>1902</v>
      </c>
      <c r="N491" s="7" t="s">
        <v>1120</v>
      </c>
      <c r="O491" s="7" t="s">
        <v>137</v>
      </c>
      <c r="P491" s="7" t="s">
        <v>681</v>
      </c>
      <c r="Q491" s="24" t="s">
        <v>453</v>
      </c>
      <c r="R491" s="7"/>
      <c r="S491" s="8">
        <v>0</v>
      </c>
      <c r="T491" s="8">
        <v>0</v>
      </c>
      <c r="U491" s="8"/>
      <c r="V491" s="7"/>
      <c r="W491" s="7"/>
      <c r="X491" s="7"/>
      <c r="Y491" s="7"/>
      <c r="Z491" s="8"/>
      <c r="AA491" s="8"/>
    </row>
    <row r="492" spans="1:27">
      <c r="A492" s="6"/>
      <c r="B492" s="7"/>
      <c r="C492" s="7"/>
      <c r="D492" s="7"/>
      <c r="E492" s="7"/>
      <c r="F492" s="7"/>
      <c r="G492" s="7"/>
      <c r="H492" s="8"/>
      <c r="I492" s="8"/>
      <c r="J492" s="8"/>
      <c r="K492" s="8"/>
      <c r="L492" s="7"/>
      <c r="M492" s="28" t="s">
        <v>1903</v>
      </c>
      <c r="N492" s="7" t="s">
        <v>1128</v>
      </c>
      <c r="O492" s="7" t="s">
        <v>137</v>
      </c>
      <c r="P492" s="7" t="s">
        <v>665</v>
      </c>
      <c r="Q492" s="24" t="s">
        <v>503</v>
      </c>
      <c r="R492" s="7"/>
      <c r="S492" s="8">
        <v>0</v>
      </c>
      <c r="T492" s="8">
        <v>0</v>
      </c>
      <c r="U492" s="8"/>
      <c r="V492" s="7"/>
      <c r="W492" s="7"/>
      <c r="X492" s="7"/>
      <c r="Y492" s="7"/>
      <c r="Z492" s="8"/>
      <c r="AA492" s="8"/>
    </row>
    <row r="493" spans="1:27">
      <c r="A493" s="6"/>
      <c r="B493" s="7"/>
      <c r="C493" s="7"/>
      <c r="D493" s="7"/>
      <c r="E493" s="7"/>
      <c r="F493" s="7"/>
      <c r="G493" s="7"/>
      <c r="H493" s="8"/>
      <c r="I493" s="8"/>
      <c r="J493" s="8"/>
      <c r="K493" s="8"/>
      <c r="L493" s="7"/>
      <c r="M493" s="28" t="s">
        <v>1904</v>
      </c>
      <c r="N493" s="7" t="s">
        <v>1130</v>
      </c>
      <c r="O493" s="7" t="s">
        <v>137</v>
      </c>
      <c r="P493" s="7" t="s">
        <v>665</v>
      </c>
      <c r="Q493" s="24" t="s">
        <v>503</v>
      </c>
      <c r="R493" s="7"/>
      <c r="S493" s="8">
        <v>0</v>
      </c>
      <c r="T493" s="8">
        <v>0</v>
      </c>
      <c r="U493" s="8"/>
      <c r="V493" s="7"/>
      <c r="W493" s="7"/>
      <c r="X493" s="7"/>
      <c r="Y493" s="7"/>
      <c r="Z493" s="8"/>
      <c r="AA493" s="8"/>
    </row>
    <row r="494" spans="1:27">
      <c r="A494" s="6"/>
      <c r="B494" s="7"/>
      <c r="C494" s="7"/>
      <c r="D494" s="7"/>
      <c r="E494" s="7"/>
      <c r="F494" s="7"/>
      <c r="G494" s="7"/>
      <c r="H494" s="8"/>
      <c r="I494" s="8"/>
      <c r="J494" s="8"/>
      <c r="K494" s="8"/>
      <c r="L494" s="7"/>
      <c r="M494" s="28" t="s">
        <v>1905</v>
      </c>
      <c r="N494" s="7" t="s">
        <v>1132</v>
      </c>
      <c r="O494" s="7" t="s">
        <v>137</v>
      </c>
      <c r="P494" s="7" t="s">
        <v>665</v>
      </c>
      <c r="Q494" s="24" t="s">
        <v>503</v>
      </c>
      <c r="R494" s="7"/>
      <c r="S494" s="8">
        <v>0</v>
      </c>
      <c r="T494" s="8">
        <v>0</v>
      </c>
      <c r="U494" s="8"/>
      <c r="V494" s="7"/>
      <c r="W494" s="7"/>
      <c r="X494" s="7"/>
      <c r="Y494" s="7"/>
      <c r="Z494" s="8"/>
      <c r="AA494" s="8"/>
    </row>
    <row r="495" spans="1:27">
      <c r="A495" s="6"/>
      <c r="B495" s="7"/>
      <c r="C495" s="7"/>
      <c r="D495" s="7"/>
      <c r="E495" s="7"/>
      <c r="F495" s="7"/>
      <c r="G495" s="7"/>
      <c r="H495" s="8"/>
      <c r="I495" s="8"/>
      <c r="J495" s="8"/>
      <c r="K495" s="8"/>
      <c r="L495" s="7"/>
      <c r="M495" s="28" t="s">
        <v>1906</v>
      </c>
      <c r="N495" s="7" t="s">
        <v>1136</v>
      </c>
      <c r="O495" s="7" t="s">
        <v>137</v>
      </c>
      <c r="P495" s="7" t="s">
        <v>665</v>
      </c>
      <c r="Q495" s="24" t="s">
        <v>503</v>
      </c>
      <c r="R495" s="7"/>
      <c r="S495" s="8">
        <v>0</v>
      </c>
      <c r="T495" s="8">
        <v>0</v>
      </c>
      <c r="U495" s="8"/>
      <c r="V495" s="7"/>
      <c r="W495" s="7"/>
      <c r="X495" s="7"/>
      <c r="Y495" s="7"/>
      <c r="Z495" s="8"/>
      <c r="AA495" s="8"/>
    </row>
    <row r="496" spans="1:27">
      <c r="A496" s="6"/>
      <c r="B496" s="7"/>
      <c r="C496" s="7"/>
      <c r="D496" s="7"/>
      <c r="E496" s="7"/>
      <c r="F496" s="7"/>
      <c r="G496" s="7"/>
      <c r="H496" s="8"/>
      <c r="I496" s="8"/>
      <c r="J496" s="8"/>
      <c r="K496" s="8"/>
      <c r="L496" s="7"/>
      <c r="M496" s="28" t="s">
        <v>1907</v>
      </c>
      <c r="N496" s="7" t="s">
        <v>1138</v>
      </c>
      <c r="O496" s="7" t="s">
        <v>137</v>
      </c>
      <c r="P496" s="7" t="s">
        <v>665</v>
      </c>
      <c r="Q496" s="24" t="s">
        <v>503</v>
      </c>
      <c r="R496" s="7"/>
      <c r="S496" s="8">
        <v>0</v>
      </c>
      <c r="T496" s="8">
        <v>0</v>
      </c>
      <c r="U496" s="8"/>
      <c r="V496" s="7"/>
      <c r="W496" s="7"/>
      <c r="X496" s="7"/>
      <c r="Y496" s="7"/>
      <c r="Z496" s="8"/>
      <c r="AA496" s="8"/>
    </row>
    <row r="497" spans="1:27">
      <c r="A497" s="6"/>
      <c r="B497" s="7"/>
      <c r="C497" s="7"/>
      <c r="D497" s="7"/>
      <c r="E497" s="7"/>
      <c r="F497" s="7"/>
      <c r="G497" s="7"/>
      <c r="H497" s="8"/>
      <c r="I497" s="8"/>
      <c r="J497" s="8"/>
      <c r="K497" s="8"/>
      <c r="L497" s="7"/>
      <c r="M497" s="28" t="s">
        <v>1908</v>
      </c>
      <c r="N497" s="7" t="s">
        <v>1188</v>
      </c>
      <c r="O497" s="7" t="s">
        <v>137</v>
      </c>
      <c r="P497" s="7" t="s">
        <v>685</v>
      </c>
      <c r="Q497" s="24" t="s">
        <v>454</v>
      </c>
      <c r="R497" s="7"/>
      <c r="S497" s="8">
        <v>0</v>
      </c>
      <c r="T497" s="8">
        <v>0</v>
      </c>
      <c r="U497" s="8"/>
      <c r="V497" s="7"/>
      <c r="W497" s="7"/>
      <c r="X497" s="7"/>
      <c r="Y497" s="7"/>
      <c r="Z497" s="8"/>
      <c r="AA497" s="8"/>
    </row>
    <row r="498" spans="1:27">
      <c r="A498" s="6"/>
      <c r="B498" s="7"/>
      <c r="C498" s="7"/>
      <c r="D498" s="7"/>
      <c r="E498" s="7"/>
      <c r="F498" s="7"/>
      <c r="G498" s="7"/>
      <c r="H498" s="8"/>
      <c r="I498" s="8"/>
      <c r="J498" s="8"/>
      <c r="K498" s="8"/>
      <c r="L498" s="7"/>
      <c r="M498" s="28" t="s">
        <v>1909</v>
      </c>
      <c r="N498" s="7" t="s">
        <v>1200</v>
      </c>
      <c r="O498" s="7" t="s">
        <v>137</v>
      </c>
      <c r="P498" s="7" t="s">
        <v>691</v>
      </c>
      <c r="Q498" s="30" t="s">
        <v>459</v>
      </c>
      <c r="R498" s="7"/>
      <c r="S498" s="8">
        <v>0</v>
      </c>
      <c r="T498" s="8">
        <v>0</v>
      </c>
      <c r="U498" s="8"/>
      <c r="V498" s="7"/>
      <c r="W498" s="7"/>
      <c r="X498" s="7"/>
      <c r="Y498" s="7"/>
      <c r="Z498" s="8"/>
      <c r="AA498" s="8"/>
    </row>
    <row r="499" spans="1:27">
      <c r="A499" s="6"/>
      <c r="B499" s="7"/>
      <c r="C499" s="7"/>
      <c r="D499" s="7"/>
      <c r="E499" s="7"/>
      <c r="F499" s="7"/>
      <c r="G499" s="7"/>
      <c r="H499" s="8"/>
      <c r="I499" s="8"/>
      <c r="J499" s="8"/>
      <c r="K499" s="8"/>
      <c r="L499" s="7"/>
      <c r="M499" s="28" t="s">
        <v>1910</v>
      </c>
      <c r="N499" s="7" t="s">
        <v>1202</v>
      </c>
      <c r="O499" s="7" t="s">
        <v>137</v>
      </c>
      <c r="P499" s="7" t="s">
        <v>691</v>
      </c>
      <c r="Q499" s="30" t="s">
        <v>459</v>
      </c>
      <c r="R499" s="7"/>
      <c r="S499" s="8">
        <v>0</v>
      </c>
      <c r="T499" s="8">
        <v>0</v>
      </c>
      <c r="U499" s="8"/>
      <c r="V499" s="7"/>
      <c r="W499" s="7"/>
      <c r="X499" s="7"/>
      <c r="Y499" s="7"/>
      <c r="Z499" s="8"/>
      <c r="AA499" s="8"/>
    </row>
    <row r="500" spans="1:27">
      <c r="A500" s="6"/>
      <c r="B500" s="7"/>
      <c r="C500" s="7"/>
      <c r="D500" s="7"/>
      <c r="E500" s="7"/>
      <c r="F500" s="7"/>
      <c r="G500" s="7"/>
      <c r="H500" s="8"/>
      <c r="I500" s="8"/>
      <c r="J500" s="8"/>
      <c r="K500" s="8"/>
      <c r="L500" s="7"/>
      <c r="M500" s="28" t="s">
        <v>1911</v>
      </c>
      <c r="N500" s="7" t="s">
        <v>1228</v>
      </c>
      <c r="O500" s="7" t="s">
        <v>137</v>
      </c>
      <c r="P500" s="7" t="s">
        <v>695</v>
      </c>
      <c r="Q500" s="30" t="s">
        <v>460</v>
      </c>
      <c r="R500" s="7"/>
      <c r="S500" s="8">
        <v>0</v>
      </c>
      <c r="T500" s="8">
        <v>0</v>
      </c>
      <c r="U500" s="8"/>
      <c r="V500" s="7"/>
      <c r="W500" s="7"/>
      <c r="X500" s="7"/>
      <c r="Y500" s="7"/>
      <c r="Z500" s="8"/>
      <c r="AA500" s="8"/>
    </row>
    <row r="501" spans="1:27">
      <c r="A501" s="6"/>
      <c r="B501" s="7"/>
      <c r="C501" s="7"/>
      <c r="D501" s="7"/>
      <c r="E501" s="7"/>
      <c r="F501" s="7"/>
      <c r="G501" s="7"/>
      <c r="H501" s="8"/>
      <c r="I501" s="8"/>
      <c r="J501" s="8"/>
      <c r="K501" s="8"/>
      <c r="L501" s="7"/>
      <c r="M501" s="28" t="s">
        <v>1912</v>
      </c>
      <c r="N501" s="7" t="s">
        <v>1230</v>
      </c>
      <c r="O501" s="7" t="s">
        <v>137</v>
      </c>
      <c r="P501" s="7" t="s">
        <v>695</v>
      </c>
      <c r="Q501" s="30" t="s">
        <v>458</v>
      </c>
      <c r="R501" s="7"/>
      <c r="S501" s="8">
        <v>0</v>
      </c>
      <c r="T501" s="8">
        <v>0</v>
      </c>
      <c r="U501" s="8"/>
      <c r="V501" s="7"/>
      <c r="W501" s="7"/>
      <c r="X501" s="7"/>
      <c r="Y501" s="7"/>
      <c r="Z501" s="8"/>
      <c r="AA501" s="8"/>
    </row>
    <row r="502" spans="1:27">
      <c r="A502" s="6"/>
      <c r="B502" s="7"/>
      <c r="C502" s="7"/>
      <c r="D502" s="7"/>
      <c r="E502" s="7"/>
      <c r="F502" s="7"/>
      <c r="G502" s="7"/>
      <c r="H502" s="8"/>
      <c r="I502" s="8"/>
      <c r="J502" s="8"/>
      <c r="K502" s="8"/>
      <c r="L502" s="7"/>
      <c r="M502" s="28" t="s">
        <v>1913</v>
      </c>
      <c r="N502" s="7" t="s">
        <v>1232</v>
      </c>
      <c r="O502" s="7" t="s">
        <v>137</v>
      </c>
      <c r="P502" s="7" t="s">
        <v>695</v>
      </c>
      <c r="Q502" s="30" t="s">
        <v>458</v>
      </c>
      <c r="R502" s="7"/>
      <c r="S502" s="8">
        <v>0</v>
      </c>
      <c r="T502" s="8">
        <v>0</v>
      </c>
      <c r="U502" s="8"/>
      <c r="V502" s="7"/>
      <c r="W502" s="7"/>
      <c r="X502" s="7"/>
      <c r="Y502" s="7"/>
      <c r="Z502" s="8"/>
      <c r="AA502" s="8"/>
    </row>
    <row r="503" spans="1:27">
      <c r="A503" s="6"/>
      <c r="B503" s="7"/>
      <c r="C503" s="7"/>
      <c r="D503" s="7"/>
      <c r="E503" s="7"/>
      <c r="F503" s="7"/>
      <c r="G503" s="7"/>
      <c r="H503" s="8"/>
      <c r="I503" s="8"/>
      <c r="J503" s="8"/>
      <c r="K503" s="8"/>
      <c r="L503" s="7"/>
      <c r="M503" s="28" t="s">
        <v>1914</v>
      </c>
      <c r="N503" s="7" t="s">
        <v>1240</v>
      </c>
      <c r="O503" s="7" t="s">
        <v>137</v>
      </c>
      <c r="P503" s="7" t="s">
        <v>637</v>
      </c>
      <c r="Q503" s="24" t="s">
        <v>316</v>
      </c>
      <c r="R503" s="7"/>
      <c r="S503" s="8">
        <v>0</v>
      </c>
      <c r="T503" s="8">
        <v>0</v>
      </c>
      <c r="U503" s="8"/>
      <c r="V503" s="7"/>
      <c r="W503" s="7"/>
      <c r="X503" s="7"/>
      <c r="Y503" s="7"/>
      <c r="Z503" s="8"/>
      <c r="AA503" s="8"/>
    </row>
    <row r="504" spans="1:27">
      <c r="A504" s="6"/>
      <c r="B504" s="7"/>
      <c r="C504" s="7"/>
      <c r="D504" s="7"/>
      <c r="E504" s="7"/>
      <c r="F504" s="7"/>
      <c r="G504" s="7"/>
      <c r="H504" s="8"/>
      <c r="I504" s="8"/>
      <c r="J504" s="8"/>
      <c r="K504" s="8"/>
      <c r="L504" s="7"/>
      <c r="M504" s="28" t="s">
        <v>1915</v>
      </c>
      <c r="N504" s="7" t="s">
        <v>1256</v>
      </c>
      <c r="O504" s="7" t="s">
        <v>137</v>
      </c>
      <c r="P504" s="7" t="s">
        <v>633</v>
      </c>
      <c r="Q504" s="24" t="s">
        <v>311</v>
      </c>
      <c r="R504" s="7"/>
      <c r="S504" s="8">
        <v>0</v>
      </c>
      <c r="T504" s="8">
        <v>0</v>
      </c>
      <c r="U504" s="8"/>
      <c r="V504" s="7"/>
      <c r="W504" s="7"/>
      <c r="X504" s="7"/>
      <c r="Y504" s="7"/>
      <c r="Z504" s="8"/>
      <c r="AA504" s="8"/>
    </row>
    <row r="505" spans="1:27">
      <c r="A505" s="6"/>
      <c r="B505" s="7"/>
      <c r="C505" s="7"/>
      <c r="D505" s="7"/>
      <c r="E505" s="7"/>
      <c r="F505" s="7"/>
      <c r="G505" s="7"/>
      <c r="H505" s="8"/>
      <c r="I505" s="8"/>
      <c r="J505" s="8"/>
      <c r="K505" s="8"/>
      <c r="L505" s="7"/>
      <c r="M505" s="28" t="s">
        <v>1916</v>
      </c>
      <c r="N505" s="7" t="s">
        <v>1258</v>
      </c>
      <c r="O505" s="7" t="s">
        <v>137</v>
      </c>
      <c r="P505" s="7" t="s">
        <v>633</v>
      </c>
      <c r="Q505" s="24" t="s">
        <v>311</v>
      </c>
      <c r="R505" s="7"/>
      <c r="S505" s="8">
        <v>0</v>
      </c>
      <c r="T505" s="8">
        <v>0</v>
      </c>
      <c r="U505" s="8"/>
      <c r="V505" s="7"/>
      <c r="W505" s="7"/>
      <c r="X505" s="7"/>
      <c r="Y505" s="7"/>
      <c r="Z505" s="8"/>
      <c r="AA505" s="8"/>
    </row>
    <row r="506" spans="1:27">
      <c r="A506" s="6"/>
      <c r="B506" s="7"/>
      <c r="C506" s="7"/>
      <c r="D506" s="7"/>
      <c r="E506" s="7"/>
      <c r="F506" s="7"/>
      <c r="G506" s="7"/>
      <c r="H506" s="8"/>
      <c r="I506" s="8"/>
      <c r="J506" s="8"/>
      <c r="K506" s="8"/>
      <c r="L506" s="7"/>
      <c r="M506" s="28" t="s">
        <v>1917</v>
      </c>
      <c r="N506" s="7" t="s">
        <v>1260</v>
      </c>
      <c r="O506" s="7" t="s">
        <v>137</v>
      </c>
      <c r="P506" s="7" t="s">
        <v>633</v>
      </c>
      <c r="Q506" s="24" t="s">
        <v>311</v>
      </c>
      <c r="R506" s="7"/>
      <c r="S506" s="8">
        <v>0</v>
      </c>
      <c r="T506" s="8">
        <v>0</v>
      </c>
      <c r="U506" s="8"/>
      <c r="V506" s="7"/>
      <c r="W506" s="7"/>
      <c r="X506" s="7"/>
      <c r="Y506" s="7"/>
      <c r="Z506" s="8"/>
      <c r="AA506" s="8"/>
    </row>
    <row r="507" spans="1:27">
      <c r="A507" s="6"/>
      <c r="B507" s="7"/>
      <c r="C507" s="7"/>
      <c r="D507" s="7"/>
      <c r="E507" s="7"/>
      <c r="F507" s="7"/>
      <c r="G507" s="7"/>
      <c r="H507" s="8"/>
      <c r="I507" s="8"/>
      <c r="J507" s="8"/>
      <c r="K507" s="8"/>
      <c r="L507" s="7"/>
      <c r="M507" s="28" t="s">
        <v>1918</v>
      </c>
      <c r="N507" s="7" t="s">
        <v>1262</v>
      </c>
      <c r="O507" s="7" t="s">
        <v>137</v>
      </c>
      <c r="P507" s="7" t="s">
        <v>699</v>
      </c>
      <c r="Q507" s="30" t="s">
        <v>1919</v>
      </c>
      <c r="R507" s="7"/>
      <c r="S507" s="8">
        <v>0</v>
      </c>
      <c r="T507" s="8">
        <v>0</v>
      </c>
      <c r="U507" s="8"/>
      <c r="V507" s="7"/>
      <c r="W507" s="7"/>
      <c r="X507" s="7"/>
      <c r="Y507" s="7"/>
      <c r="Z507" s="8"/>
      <c r="AA507" s="8"/>
    </row>
    <row r="508" spans="1:27">
      <c r="A508" s="6"/>
      <c r="B508" s="7"/>
      <c r="C508" s="7"/>
      <c r="D508" s="7"/>
      <c r="E508" s="7"/>
      <c r="F508" s="7"/>
      <c r="G508" s="7"/>
      <c r="H508" s="8"/>
      <c r="I508" s="8"/>
      <c r="J508" s="8"/>
      <c r="K508" s="8"/>
      <c r="L508" s="7"/>
      <c r="M508" s="28" t="s">
        <v>1920</v>
      </c>
      <c r="N508" s="7" t="s">
        <v>1278</v>
      </c>
      <c r="O508" s="7" t="s">
        <v>137</v>
      </c>
      <c r="P508" s="7" t="s">
        <v>642</v>
      </c>
      <c r="Q508" s="24" t="s">
        <v>326</v>
      </c>
      <c r="R508" s="7"/>
      <c r="S508" s="8">
        <v>0</v>
      </c>
      <c r="T508" s="8">
        <v>0</v>
      </c>
      <c r="U508" s="8"/>
      <c r="V508" s="7"/>
      <c r="W508" s="7"/>
      <c r="X508" s="7"/>
      <c r="Y508" s="7"/>
      <c r="Z508" s="8"/>
      <c r="AA508" s="8"/>
    </row>
    <row r="509" spans="1:27">
      <c r="A509" s="6"/>
      <c r="B509" s="7"/>
      <c r="C509" s="7"/>
      <c r="D509" s="7"/>
      <c r="E509" s="7"/>
      <c r="F509" s="7"/>
      <c r="G509" s="7"/>
      <c r="H509" s="8"/>
      <c r="I509" s="8"/>
      <c r="J509" s="8"/>
      <c r="K509" s="8"/>
      <c r="L509" s="7"/>
      <c r="M509" s="28" t="s">
        <v>1921</v>
      </c>
      <c r="N509" s="7" t="s">
        <v>1280</v>
      </c>
      <c r="O509" s="7" t="s">
        <v>137</v>
      </c>
      <c r="P509" s="7" t="s">
        <v>644</v>
      </c>
      <c r="Q509" s="24" t="s">
        <v>324</v>
      </c>
      <c r="R509" s="7"/>
      <c r="S509" s="8">
        <v>0</v>
      </c>
      <c r="T509" s="8">
        <v>0</v>
      </c>
      <c r="U509" s="8"/>
      <c r="V509" s="7"/>
      <c r="W509" s="7"/>
      <c r="X509" s="7"/>
      <c r="Y509" s="7"/>
      <c r="Z509" s="8"/>
      <c r="AA509" s="8"/>
    </row>
    <row r="510" spans="1:27">
      <c r="A510" s="6"/>
      <c r="B510" s="7"/>
      <c r="C510" s="7"/>
      <c r="D510" s="7"/>
      <c r="E510" s="7"/>
      <c r="F510" s="7"/>
      <c r="G510" s="7"/>
      <c r="H510" s="8"/>
      <c r="I510" s="8"/>
      <c r="J510" s="8"/>
      <c r="K510" s="8"/>
      <c r="L510" s="7"/>
      <c r="M510" s="28" t="s">
        <v>1922</v>
      </c>
      <c r="N510" s="7" t="s">
        <v>1282</v>
      </c>
      <c r="O510" s="7" t="s">
        <v>137</v>
      </c>
      <c r="P510" s="7" t="s">
        <v>642</v>
      </c>
      <c r="Q510" s="24" t="s">
        <v>326</v>
      </c>
      <c r="R510" s="7"/>
      <c r="S510" s="8">
        <v>0</v>
      </c>
      <c r="T510" s="8">
        <v>0</v>
      </c>
      <c r="U510" s="8"/>
      <c r="V510" s="7"/>
      <c r="W510" s="7"/>
      <c r="X510" s="7"/>
      <c r="Y510" s="7"/>
      <c r="Z510" s="8"/>
      <c r="AA510" s="8"/>
    </row>
    <row r="511" spans="1:27">
      <c r="A511" s="6"/>
      <c r="B511" s="7"/>
      <c r="C511" s="7"/>
      <c r="D511" s="7"/>
      <c r="E511" s="7"/>
      <c r="F511" s="7"/>
      <c r="G511" s="7"/>
      <c r="H511" s="8"/>
      <c r="I511" s="8"/>
      <c r="J511" s="8"/>
      <c r="K511" s="8"/>
      <c r="L511" s="7"/>
      <c r="M511" s="28" t="s">
        <v>1923</v>
      </c>
      <c r="N511" s="7" t="s">
        <v>1284</v>
      </c>
      <c r="O511" s="7" t="s">
        <v>137</v>
      </c>
      <c r="P511" s="7" t="s">
        <v>637</v>
      </c>
      <c r="Q511" s="24" t="s">
        <v>316</v>
      </c>
      <c r="R511" s="7"/>
      <c r="S511" s="8">
        <v>0</v>
      </c>
      <c r="T511" s="8">
        <v>0</v>
      </c>
      <c r="U511" s="8"/>
      <c r="V511" s="7"/>
      <c r="W511" s="7"/>
      <c r="X511" s="7"/>
      <c r="Y511" s="7"/>
      <c r="Z511" s="8"/>
      <c r="AA511" s="8"/>
    </row>
    <row r="512" spans="1:27">
      <c r="A512" s="6"/>
      <c r="B512" s="7"/>
      <c r="C512" s="7"/>
      <c r="D512" s="7"/>
      <c r="E512" s="7"/>
      <c r="F512" s="7"/>
      <c r="G512" s="7"/>
      <c r="H512" s="8"/>
      <c r="I512" s="8"/>
      <c r="J512" s="8"/>
      <c r="K512" s="8"/>
      <c r="L512" s="7"/>
      <c r="M512" s="28" t="s">
        <v>1924</v>
      </c>
      <c r="N512" s="7" t="s">
        <v>1292</v>
      </c>
      <c r="O512" s="7" t="s">
        <v>137</v>
      </c>
      <c r="P512" s="7" t="s">
        <v>638</v>
      </c>
      <c r="Q512" s="24" t="s">
        <v>318</v>
      </c>
      <c r="R512" s="7"/>
      <c r="S512" s="8">
        <v>0</v>
      </c>
      <c r="T512" s="8">
        <v>0</v>
      </c>
      <c r="U512" s="8"/>
      <c r="V512" s="7"/>
      <c r="W512" s="7"/>
      <c r="X512" s="7"/>
      <c r="Y512" s="7"/>
      <c r="Z512" s="8"/>
      <c r="AA512" s="8"/>
    </row>
    <row r="513" spans="1:27">
      <c r="A513" s="6"/>
      <c r="B513" s="7"/>
      <c r="C513" s="7"/>
      <c r="D513" s="7"/>
      <c r="E513" s="7"/>
      <c r="F513" s="7"/>
      <c r="G513" s="7"/>
      <c r="H513" s="8"/>
      <c r="I513" s="8"/>
      <c r="J513" s="8"/>
      <c r="K513" s="8"/>
      <c r="L513" s="7"/>
      <c r="M513" s="28" t="s">
        <v>1925</v>
      </c>
      <c r="N513" s="7" t="s">
        <v>1306</v>
      </c>
      <c r="O513" s="7" t="s">
        <v>137</v>
      </c>
      <c r="P513" s="7" t="s">
        <v>651</v>
      </c>
      <c r="Q513" s="24" t="s">
        <v>336</v>
      </c>
      <c r="R513" s="7"/>
      <c r="S513" s="8">
        <v>0</v>
      </c>
      <c r="T513" s="8">
        <v>0</v>
      </c>
      <c r="U513" s="8"/>
      <c r="V513" s="7"/>
      <c r="W513" s="7"/>
      <c r="X513" s="7"/>
      <c r="Y513" s="7"/>
      <c r="Z513" s="8"/>
      <c r="AA513" s="8"/>
    </row>
    <row r="514" spans="1:27">
      <c r="A514" s="6"/>
      <c r="B514" s="7"/>
      <c r="C514" s="7"/>
      <c r="D514" s="7"/>
      <c r="E514" s="7"/>
      <c r="F514" s="7"/>
      <c r="G514" s="7"/>
      <c r="H514" s="8"/>
      <c r="I514" s="8"/>
      <c r="J514" s="8"/>
      <c r="K514" s="8"/>
      <c r="L514" s="7"/>
      <c r="M514" s="28" t="s">
        <v>1926</v>
      </c>
      <c r="N514" s="7" t="s">
        <v>1302</v>
      </c>
      <c r="O514" s="7" t="s">
        <v>137</v>
      </c>
      <c r="P514" s="7" t="s">
        <v>651</v>
      </c>
      <c r="Q514" s="24" t="s">
        <v>336</v>
      </c>
      <c r="R514" s="7"/>
      <c r="S514" s="8">
        <v>0</v>
      </c>
      <c r="T514" s="8">
        <v>0</v>
      </c>
      <c r="U514" s="8"/>
      <c r="V514" s="7"/>
      <c r="W514" s="7"/>
      <c r="X514" s="7"/>
      <c r="Y514" s="7"/>
      <c r="Z514" s="8"/>
      <c r="AA514" s="8"/>
    </row>
    <row r="515" spans="1:27">
      <c r="A515" s="6"/>
      <c r="B515" s="7"/>
      <c r="C515" s="7"/>
      <c r="D515" s="7"/>
      <c r="E515" s="7"/>
      <c r="F515" s="7"/>
      <c r="G515" s="7"/>
      <c r="H515" s="8"/>
      <c r="I515" s="8"/>
      <c r="J515" s="8"/>
      <c r="K515" s="8"/>
      <c r="L515" s="7"/>
      <c r="M515" s="28" t="s">
        <v>1927</v>
      </c>
      <c r="N515" s="7" t="s">
        <v>1224</v>
      </c>
      <c r="O515" s="7" t="s">
        <v>137</v>
      </c>
      <c r="P515" s="7" t="s">
        <v>651</v>
      </c>
      <c r="Q515" s="24" t="s">
        <v>336</v>
      </c>
      <c r="R515" s="7"/>
      <c r="S515" s="8">
        <v>0</v>
      </c>
      <c r="T515" s="8">
        <v>0</v>
      </c>
      <c r="U515" s="8"/>
      <c r="V515" s="7"/>
      <c r="W515" s="7"/>
      <c r="X515" s="7"/>
      <c r="Y515" s="7"/>
      <c r="Z515" s="8"/>
      <c r="AA515" s="8"/>
    </row>
    <row r="516" spans="1:27">
      <c r="A516" s="6"/>
      <c r="B516" s="7"/>
      <c r="C516" s="7"/>
      <c r="D516" s="7"/>
      <c r="E516" s="7"/>
      <c r="F516" s="7"/>
      <c r="G516" s="7"/>
      <c r="H516" s="8"/>
      <c r="I516" s="8"/>
      <c r="J516" s="8"/>
      <c r="K516" s="8"/>
      <c r="L516" s="7"/>
      <c r="M516" s="28" t="s">
        <v>1928</v>
      </c>
      <c r="N516" s="7" t="s">
        <v>1226</v>
      </c>
      <c r="O516" s="7" t="s">
        <v>137</v>
      </c>
      <c r="P516" s="7" t="s">
        <v>651</v>
      </c>
      <c r="Q516" s="24" t="s">
        <v>336</v>
      </c>
      <c r="R516" s="7"/>
      <c r="S516" s="8">
        <v>0</v>
      </c>
      <c r="T516" s="8">
        <v>0</v>
      </c>
      <c r="U516" s="8"/>
      <c r="V516" s="7"/>
      <c r="W516" s="7"/>
      <c r="X516" s="7"/>
      <c r="Y516" s="7"/>
      <c r="Z516" s="8"/>
      <c r="AA516" s="8"/>
    </row>
    <row r="517" spans="1:27">
      <c r="A517" s="6"/>
      <c r="B517" s="7"/>
      <c r="C517" s="7"/>
      <c r="D517" s="7"/>
      <c r="E517" s="7"/>
      <c r="F517" s="7"/>
      <c r="G517" s="7"/>
      <c r="H517" s="8"/>
      <c r="I517" s="8"/>
      <c r="J517" s="8"/>
      <c r="K517" s="8"/>
      <c r="L517" s="7"/>
      <c r="M517" s="25" t="s">
        <v>1929</v>
      </c>
      <c r="N517" s="7" t="s">
        <v>1930</v>
      </c>
      <c r="O517" s="7" t="s">
        <v>137</v>
      </c>
      <c r="P517" s="7" t="s">
        <v>702</v>
      </c>
      <c r="Q517" s="7" t="s">
        <v>485</v>
      </c>
      <c r="R517" s="7"/>
      <c r="S517" s="8">
        <v>0</v>
      </c>
      <c r="T517" s="8">
        <v>0</v>
      </c>
      <c r="U517" s="8"/>
      <c r="V517" s="7"/>
      <c r="W517" s="7"/>
      <c r="X517" s="7"/>
      <c r="Y517" s="7"/>
      <c r="Z517" s="8"/>
      <c r="AA517" s="8"/>
    </row>
    <row r="518" spans="1:27">
      <c r="A518" s="6"/>
      <c r="B518" s="7"/>
      <c r="C518" s="7"/>
      <c r="D518" s="7"/>
      <c r="E518" s="7"/>
      <c r="F518" s="7"/>
      <c r="G518" s="7"/>
      <c r="H518" s="8"/>
      <c r="I518" s="8"/>
      <c r="J518" s="8"/>
      <c r="K518" s="8"/>
      <c r="L518" s="7"/>
      <c r="M518" s="7" t="s">
        <v>1931</v>
      </c>
      <c r="N518" s="7" t="s">
        <v>1932</v>
      </c>
      <c r="O518" s="7" t="s">
        <v>137</v>
      </c>
      <c r="P518" s="7" t="s">
        <v>704</v>
      </c>
      <c r="Q518" s="7" t="s">
        <v>491</v>
      </c>
      <c r="R518" s="7"/>
      <c r="S518" s="8">
        <v>0</v>
      </c>
      <c r="T518" s="8">
        <v>0</v>
      </c>
      <c r="U518" s="8"/>
      <c r="V518" s="7"/>
      <c r="W518" s="7"/>
      <c r="X518" s="7"/>
      <c r="Y518" s="7"/>
      <c r="Z518" s="8"/>
      <c r="AA518" s="8"/>
    </row>
    <row r="519" spans="1:27">
      <c r="A519" s="6"/>
      <c r="B519" s="7"/>
      <c r="C519" s="7"/>
      <c r="D519" s="7"/>
      <c r="E519" s="7"/>
      <c r="F519" s="7"/>
      <c r="G519" s="7"/>
      <c r="H519" s="8"/>
      <c r="I519" s="8"/>
      <c r="J519" s="8"/>
      <c r="K519" s="8"/>
      <c r="L519" s="7"/>
      <c r="M519" s="7" t="s">
        <v>1933</v>
      </c>
      <c r="N519" s="7" t="s">
        <v>415</v>
      </c>
      <c r="O519" s="7" t="s">
        <v>137</v>
      </c>
      <c r="P519" s="7" t="s">
        <v>596</v>
      </c>
      <c r="Q519" s="7" t="s">
        <v>414</v>
      </c>
      <c r="R519" s="7"/>
      <c r="S519" s="8">
        <v>0</v>
      </c>
      <c r="T519" s="8">
        <v>0</v>
      </c>
      <c r="U519" s="8"/>
      <c r="V519" s="7"/>
      <c r="W519" s="7"/>
      <c r="X519" s="7"/>
      <c r="Y519" s="7"/>
      <c r="Z519" s="8"/>
      <c r="AA519" s="8"/>
    </row>
    <row r="520" spans="1:27">
      <c r="A520" s="6"/>
      <c r="B520" s="7"/>
      <c r="C520" s="7"/>
      <c r="D520" s="7"/>
      <c r="E520" s="7"/>
      <c r="F520" s="7"/>
      <c r="G520" s="7"/>
      <c r="H520" s="8"/>
      <c r="I520" s="8"/>
      <c r="J520" s="8"/>
      <c r="K520" s="8"/>
      <c r="L520" s="7"/>
      <c r="M520" s="7" t="s">
        <v>1934</v>
      </c>
      <c r="N520" s="7" t="s">
        <v>1935</v>
      </c>
      <c r="O520" s="7" t="s">
        <v>137</v>
      </c>
      <c r="P520" s="7" t="s">
        <v>683</v>
      </c>
      <c r="Q520" s="7" t="s">
        <v>451</v>
      </c>
      <c r="R520" s="7"/>
      <c r="S520" s="8">
        <v>0</v>
      </c>
      <c r="T520" s="8">
        <v>0</v>
      </c>
      <c r="U520" s="8"/>
      <c r="V520" s="7"/>
      <c r="W520" s="7"/>
      <c r="X520" s="7"/>
      <c r="Y520" s="7"/>
      <c r="Z520" s="8"/>
      <c r="AA520" s="8"/>
    </row>
    <row r="521" spans="1:27">
      <c r="A521" s="6"/>
      <c r="B521" s="7"/>
      <c r="C521" s="7"/>
      <c r="D521" s="7"/>
      <c r="E521" s="7"/>
      <c r="F521" s="7"/>
      <c r="G521" s="7"/>
      <c r="H521" s="8"/>
      <c r="I521" s="8"/>
      <c r="J521" s="8"/>
      <c r="K521" s="8"/>
      <c r="L521" s="7"/>
      <c r="M521" s="7" t="s">
        <v>1936</v>
      </c>
      <c r="N521" s="7" t="s">
        <v>1937</v>
      </c>
      <c r="O521" s="7" t="s">
        <v>137</v>
      </c>
      <c r="P521" s="7" t="s">
        <v>712</v>
      </c>
      <c r="Q521" s="7" t="s">
        <v>341</v>
      </c>
      <c r="R521" s="7"/>
      <c r="S521" s="8">
        <v>0</v>
      </c>
      <c r="T521" s="8">
        <v>0</v>
      </c>
      <c r="U521" s="8"/>
      <c r="V521" s="7"/>
      <c r="W521" s="7"/>
      <c r="X521" s="7"/>
      <c r="Y521" s="7"/>
      <c r="Z521" s="8"/>
      <c r="AA521" s="8"/>
    </row>
    <row r="522" spans="1:27">
      <c r="A522" s="6"/>
      <c r="B522" s="7"/>
      <c r="C522" s="7"/>
      <c r="D522" s="7"/>
      <c r="E522" s="7"/>
      <c r="F522" s="7"/>
      <c r="G522" s="7"/>
      <c r="H522" s="8"/>
      <c r="I522" s="8"/>
      <c r="J522" s="8"/>
      <c r="K522" s="8"/>
      <c r="L522" s="7"/>
      <c r="M522" s="7" t="s">
        <v>1938</v>
      </c>
      <c r="N522" s="7" t="s">
        <v>1939</v>
      </c>
      <c r="O522" s="7" t="s">
        <v>137</v>
      </c>
      <c r="P522" s="7" t="s">
        <v>712</v>
      </c>
      <c r="Q522" s="7" t="s">
        <v>341</v>
      </c>
      <c r="R522" s="7"/>
      <c r="S522" s="8">
        <v>0</v>
      </c>
      <c r="T522" s="8">
        <v>0</v>
      </c>
      <c r="U522" s="8"/>
      <c r="V522" s="7"/>
      <c r="W522" s="7"/>
      <c r="X522" s="7"/>
      <c r="Y522" s="7"/>
      <c r="Z522" s="8"/>
      <c r="AA522" s="8"/>
    </row>
    <row r="523" spans="1:27">
      <c r="A523" s="6"/>
      <c r="B523" s="7"/>
      <c r="C523" s="7"/>
      <c r="D523" s="7"/>
      <c r="E523" s="7"/>
      <c r="F523" s="7"/>
      <c r="G523" s="7"/>
      <c r="H523" s="8"/>
      <c r="I523" s="8"/>
      <c r="J523" s="8"/>
      <c r="K523" s="8"/>
      <c r="L523" s="7"/>
      <c r="M523" s="7" t="s">
        <v>1940</v>
      </c>
      <c r="N523" s="7" t="s">
        <v>1941</v>
      </c>
      <c r="O523" s="7" t="s">
        <v>137</v>
      </c>
      <c r="P523" s="7" t="s">
        <v>602</v>
      </c>
      <c r="Q523" s="7" t="s">
        <v>423</v>
      </c>
      <c r="R523" s="7"/>
      <c r="S523" s="8">
        <v>0</v>
      </c>
      <c r="T523" s="8">
        <v>0</v>
      </c>
      <c r="U523" s="8"/>
      <c r="V523" s="7"/>
      <c r="W523" s="7"/>
      <c r="X523" s="7"/>
      <c r="Y523" s="7"/>
      <c r="Z523" s="8"/>
      <c r="AA523" s="8"/>
    </row>
    <row r="524" spans="1:27">
      <c r="A524" s="6"/>
      <c r="B524" s="7"/>
      <c r="C524" s="7"/>
      <c r="D524" s="7"/>
      <c r="E524" s="7"/>
      <c r="F524" s="7"/>
      <c r="G524" s="7"/>
      <c r="H524" s="8"/>
      <c r="I524" s="8"/>
      <c r="J524" s="8"/>
      <c r="K524" s="8"/>
      <c r="L524" s="7"/>
      <c r="M524" s="5" t="s">
        <v>1942</v>
      </c>
      <c r="N524" s="3" t="s">
        <v>412</v>
      </c>
      <c r="O524" s="7" t="s">
        <v>137</v>
      </c>
      <c r="P524" s="3" t="s">
        <v>595</v>
      </c>
      <c r="Q524" s="4" t="s">
        <v>336</v>
      </c>
      <c r="R524" s="3"/>
      <c r="S524" s="8">
        <v>0</v>
      </c>
      <c r="T524" s="8">
        <v>0</v>
      </c>
      <c r="U524" s="8"/>
      <c r="V524" s="7"/>
      <c r="W524" s="7"/>
      <c r="X524" s="7"/>
      <c r="Y524" s="7"/>
      <c r="Z524" s="8"/>
      <c r="AA524" s="8"/>
    </row>
    <row r="525" spans="1:27">
      <c r="A525" s="6"/>
      <c r="B525" s="7"/>
      <c r="C525" s="7"/>
      <c r="D525" s="7"/>
      <c r="E525" s="7"/>
      <c r="F525" s="7"/>
      <c r="G525" s="7"/>
      <c r="H525" s="8"/>
      <c r="I525" s="8"/>
      <c r="J525" s="8"/>
      <c r="K525" s="8"/>
      <c r="L525" s="7"/>
      <c r="M525" s="5" t="s">
        <v>1943</v>
      </c>
      <c r="N525" s="3" t="s">
        <v>1944</v>
      </c>
      <c r="O525" s="7" t="s">
        <v>137</v>
      </c>
      <c r="P525" s="7" t="s">
        <v>681</v>
      </c>
      <c r="Q525" s="24" t="s">
        <v>453</v>
      </c>
      <c r="R525" s="3"/>
      <c r="S525" s="8">
        <v>0</v>
      </c>
      <c r="T525" s="8">
        <v>0</v>
      </c>
      <c r="U525" s="8"/>
      <c r="V525" s="7"/>
      <c r="W525" s="7"/>
      <c r="X525" s="7"/>
      <c r="Y525" s="7"/>
      <c r="Z525" s="8"/>
      <c r="AA525" s="8"/>
    </row>
  </sheetData>
  <mergeCells count="1">
    <mergeCell ref="A2:A3"/>
  </mergeCells>
  <conditionalFormatting sqref="M452:M516">
    <cfRule type="duplicateValues" dxfId="42" priority="1"/>
  </conditionalFormatting>
  <dataValidations count="2">
    <dataValidation type="list" allowBlank="1" showInputMessage="1" showErrorMessage="1" sqref="E6:E54" xr:uid="{3F50F3BD-68D4-47F0-9A9B-AC4ADF443603}">
      <formula1>_xlfn.ANCHORARRAY($K$6)</formula1>
    </dataValidation>
    <dataValidation type="list" allowBlank="1" showInputMessage="1" showErrorMessage="1" sqref="O6:O525" xr:uid="{A667C4B5-A5ED-4604-9F6C-CD1111447224}">
      <formula1>_xlfn.ANCHORARRAY($J$6)</formula1>
    </dataValidation>
  </dataValidations>
  <hyperlinks>
    <hyperlink ref="A7" location="'Branch'!A1" display="Branch" xr:uid="{DF1F23A6-65B5-4626-8491-E9A145E4EBD3}"/>
    <hyperlink ref="A9" location="'Depot'!A1" display="Depot" xr:uid="{7C368507-F2D4-407D-B8D8-A46832C885CA}"/>
    <hyperlink ref="A11" location="'Fund center'!A1" display="Fund center" xr:uid="{8F0D4DD3-1ED1-45AD-9132-9076229021E8}"/>
    <hyperlink ref="A13" location="'Cost center'!A1" display="Cost center" xr:uid="{167D4E26-805A-4D5B-8DA4-2FC7F867BC6B}"/>
    <hyperlink ref="A15" location="'MIS code'!A1" display="MIS code" xr:uid="{39F65BE1-2366-4AFA-9FDA-9A3016E340BF}"/>
    <hyperlink ref="A17" location="'Commit'!A1" display="Commit" xr:uid="{4E9FA43F-157E-478F-9CE4-EC08F86ADF4B}"/>
    <hyperlink ref="A19" location="'Asset'!A1" display="Asset" xr:uid="{611A8C2A-EBBE-42FC-9091-B3D33F74380C}"/>
    <hyperlink ref="A21" location="'Route'!A1" display="Route" xr:uid="{1FDB4E70-C803-4776-8C97-1BE476D3F22C}"/>
    <hyperlink ref="A23" location="'Statistic'!A1" display="Statistic" xr:uid="{82FD8DCA-6377-47F9-B68A-CEC55533B509}"/>
    <hyperlink ref="A25" location="'Financial'!A1" display="Financial" xr:uid="{DA27A906-AFF8-40FA-ACC2-FEE692577B8D}"/>
    <hyperlink ref="A27" location="'Other'!A1" display="Other" xr:uid="{CC87D0C0-39A8-4B8E-8A58-7989D4AC6874}"/>
  </hyperlinks>
  <pageMargins left="0.7" right="0.7" top="0.75" bottom="0.75" header="0.3" footer="0.3"/>
  <pageSetup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54F3958C-87AB-48A6-8F58-0ECD0C5ADBFF}">
          <x14:formula1>
            <xm:f>_xlfn.ANCHORARRAY(Commit!$K$6)</xm:f>
          </x14:formula1>
          <xm:sqref>P354:P449 P6:P351</xm:sqref>
        </x14:dataValidation>
        <x14:dataValidation type="list" allowBlank="1" showInputMessage="1" showErrorMessage="1" xr:uid="{2F3A4D17-4F5F-4AF0-B15B-25D99C542567}">
          <x14:formula1>
            <xm:f>_xlfn.ANCHORARRAY('MIS code'!$I$6)</xm:f>
          </x14:formula1>
          <xm:sqref>Q335:Q451 Q230:Q331 Q17:Q228 Q6:Q14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92A9-47BC-42E3-8B38-1906D0B0A841}">
  <sheetPr codeName="Sheet1">
    <tabColor theme="4"/>
  </sheetPr>
  <dimension ref="A2:AF449"/>
  <sheetViews>
    <sheetView showGridLines="0" zoomScaleNormal="100" workbookViewId="0">
      <pane xSplit="1" ySplit="5" topLeftCell="B11" activePane="bottomRight" state="frozen"/>
      <selection pane="bottomRight" activeCell="P17" sqref="P17"/>
      <selection pane="bottomLeft" activeCell="A6" sqref="A6"/>
      <selection pane="topRight" activeCell="B1" sqref="B1"/>
    </sheetView>
  </sheetViews>
  <sheetFormatPr defaultColWidth="8.85546875" defaultRowHeight="12.75" customHeight="1"/>
  <cols>
    <col min="1" max="1" width="30.5703125" style="2" customWidth="1"/>
    <col min="2" max="2" width="8" customWidth="1"/>
    <col min="3" max="3" width="9.85546875" customWidth="1"/>
    <col min="4" max="4" width="8.85546875" customWidth="1"/>
    <col min="5" max="5" width="13.28515625" customWidth="1"/>
    <col min="6" max="6" width="80" customWidth="1"/>
    <col min="8" max="8" width="11" customWidth="1"/>
    <col min="13" max="13" width="10.85546875" customWidth="1"/>
    <col min="14" max="14" width="11.42578125" customWidth="1"/>
    <col min="17" max="17" width="13.42578125" customWidth="1"/>
    <col min="18" max="18" width="36.5703125" customWidth="1"/>
  </cols>
  <sheetData>
    <row r="2" spans="1:32" ht="12.75" customHeight="1">
      <c r="A2" s="41" t="s">
        <v>0</v>
      </c>
      <c r="B2" s="7"/>
      <c r="C2" s="7" t="s">
        <v>1945</v>
      </c>
      <c r="D2" s="7"/>
      <c r="E2" s="7" t="s">
        <v>1946</v>
      </c>
      <c r="F2" s="7"/>
      <c r="G2" s="7"/>
      <c r="H2" s="7" t="s">
        <v>1947</v>
      </c>
      <c r="I2" s="7"/>
      <c r="J2" s="7" t="s">
        <v>1948</v>
      </c>
      <c r="K2" s="7"/>
      <c r="L2" s="7"/>
      <c r="M2" s="7" t="s">
        <v>1949</v>
      </c>
      <c r="N2" s="7"/>
      <c r="O2" s="7"/>
      <c r="P2" s="7" t="s">
        <v>1950</v>
      </c>
      <c r="Q2" s="7"/>
      <c r="R2" s="7"/>
      <c r="S2" s="7"/>
      <c r="T2" s="7"/>
      <c r="U2" s="7"/>
      <c r="V2" s="7"/>
      <c r="W2" s="7"/>
      <c r="X2" s="7"/>
      <c r="Y2" s="7"/>
      <c r="Z2" s="7"/>
      <c r="AA2" s="7"/>
      <c r="AB2" s="7"/>
      <c r="AC2" s="7"/>
      <c r="AD2" s="7"/>
      <c r="AE2" s="7"/>
      <c r="AF2" s="7"/>
    </row>
    <row r="3" spans="1:32" ht="12.75" customHeight="1">
      <c r="A3" s="42"/>
      <c r="B3" s="7"/>
      <c r="C3" s="7" t="s">
        <v>1951</v>
      </c>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2.75" customHeight="1">
      <c r="A4" s="9"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2.75" customHeight="1">
      <c r="A5" s="9"/>
      <c r="B5" s="7"/>
      <c r="C5" s="7" t="s">
        <v>1952</v>
      </c>
      <c r="D5" s="7"/>
      <c r="E5" s="7" t="s">
        <v>1953</v>
      </c>
      <c r="F5" s="7" t="s">
        <v>1954</v>
      </c>
      <c r="G5" s="7"/>
      <c r="H5" s="7" t="s">
        <v>1955</v>
      </c>
      <c r="I5" s="7"/>
      <c r="J5" s="32" t="s">
        <v>1956</v>
      </c>
      <c r="K5" s="7"/>
      <c r="L5" s="7"/>
      <c r="M5" s="33" t="s">
        <v>181</v>
      </c>
      <c r="N5" s="33" t="s">
        <v>1957</v>
      </c>
      <c r="O5" s="7"/>
      <c r="P5" s="7" t="s">
        <v>1958</v>
      </c>
      <c r="Q5" s="7" t="s">
        <v>4</v>
      </c>
      <c r="R5" s="7" t="s">
        <v>1959</v>
      </c>
      <c r="S5" s="7"/>
      <c r="T5" s="7"/>
      <c r="U5" s="7"/>
      <c r="V5" s="7"/>
      <c r="W5" s="7"/>
      <c r="X5" s="7"/>
      <c r="Y5" s="7"/>
      <c r="Z5" s="7"/>
      <c r="AA5" s="7"/>
      <c r="AB5" s="7"/>
      <c r="AC5" s="7"/>
      <c r="AD5" s="7"/>
      <c r="AE5" s="7"/>
      <c r="AF5" s="7"/>
    </row>
    <row r="6" spans="1:32" ht="12.75" customHeight="1">
      <c r="A6" s="6"/>
      <c r="B6" s="7"/>
      <c r="C6" s="34">
        <v>0</v>
      </c>
      <c r="D6" s="7"/>
      <c r="E6" s="7" t="s">
        <v>1960</v>
      </c>
      <c r="F6" s="7" t="s">
        <v>1961</v>
      </c>
      <c r="G6" s="7"/>
      <c r="H6" s="7" t="s">
        <v>1962</v>
      </c>
      <c r="I6" s="7"/>
      <c r="J6" s="35">
        <v>0</v>
      </c>
      <c r="K6" s="7"/>
      <c r="L6" s="7"/>
      <c r="M6" s="36" t="s">
        <v>465</v>
      </c>
      <c r="N6" s="36" t="s">
        <v>465</v>
      </c>
      <c r="O6" s="7"/>
      <c r="P6" s="7" t="s">
        <v>851</v>
      </c>
      <c r="Q6" s="7" t="s">
        <v>1963</v>
      </c>
      <c r="R6" s="37" t="s">
        <v>1964</v>
      </c>
      <c r="S6" s="7"/>
      <c r="T6" s="7"/>
      <c r="U6" s="7"/>
      <c r="V6" s="7"/>
      <c r="W6" s="7"/>
      <c r="X6" s="7"/>
      <c r="Y6" s="7"/>
      <c r="Z6" s="7"/>
      <c r="AA6" s="7"/>
      <c r="AB6" s="7"/>
      <c r="AC6" s="7"/>
      <c r="AD6" s="7"/>
      <c r="AE6" s="7"/>
      <c r="AF6" s="7"/>
    </row>
    <row r="7" spans="1:32" ht="12.75" customHeight="1">
      <c r="A7" s="11" t="s">
        <v>10</v>
      </c>
      <c r="B7" s="7"/>
      <c r="C7" s="34">
        <v>1</v>
      </c>
      <c r="D7" s="7"/>
      <c r="E7" s="7" t="s">
        <v>1965</v>
      </c>
      <c r="F7" s="7" t="s">
        <v>1966</v>
      </c>
      <c r="G7" s="7"/>
      <c r="H7" s="7" t="s">
        <v>1967</v>
      </c>
      <c r="I7" s="7"/>
      <c r="J7" s="35">
        <v>0.05</v>
      </c>
      <c r="K7" s="7"/>
      <c r="L7" s="7"/>
      <c r="M7" s="36" t="s">
        <v>185</v>
      </c>
      <c r="N7" s="36" t="s">
        <v>185</v>
      </c>
      <c r="O7" s="7"/>
      <c r="P7" s="7" t="s">
        <v>857</v>
      </c>
      <c r="Q7" s="7" t="s">
        <v>1968</v>
      </c>
      <c r="R7" s="37" t="s">
        <v>1969</v>
      </c>
      <c r="S7" s="7"/>
      <c r="T7" s="7"/>
      <c r="U7" s="7"/>
      <c r="V7" s="7"/>
      <c r="W7" s="7"/>
      <c r="X7" s="7"/>
      <c r="Y7" s="7"/>
      <c r="Z7" s="7"/>
      <c r="AA7" s="7"/>
      <c r="AB7" s="7"/>
      <c r="AC7" s="7"/>
      <c r="AD7" s="7"/>
      <c r="AE7" s="7"/>
      <c r="AF7" s="7"/>
    </row>
    <row r="8" spans="1:32" ht="12.75" customHeight="1">
      <c r="A8" s="6"/>
      <c r="B8" s="7"/>
      <c r="C8" s="34">
        <v>2</v>
      </c>
      <c r="D8" s="7"/>
      <c r="E8" s="7" t="s">
        <v>1970</v>
      </c>
      <c r="F8" s="7" t="s">
        <v>1971</v>
      </c>
      <c r="G8" s="7"/>
      <c r="H8" s="7" t="s">
        <v>1972</v>
      </c>
      <c r="I8" s="7"/>
      <c r="J8" s="35">
        <v>0.08</v>
      </c>
      <c r="K8" s="7"/>
      <c r="L8" s="7"/>
      <c r="M8" s="36" t="s">
        <v>262</v>
      </c>
      <c r="N8" s="36" t="s">
        <v>262</v>
      </c>
      <c r="O8" s="7"/>
      <c r="P8" s="7" t="s">
        <v>863</v>
      </c>
      <c r="Q8" s="7" t="s">
        <v>1973</v>
      </c>
      <c r="R8" s="37" t="s">
        <v>1974</v>
      </c>
      <c r="S8" s="7"/>
      <c r="T8" s="7"/>
      <c r="U8" s="7"/>
      <c r="V8" s="7"/>
      <c r="W8" s="7"/>
      <c r="X8" s="7"/>
      <c r="Y8" s="7"/>
      <c r="Z8" s="7"/>
      <c r="AA8" s="7"/>
      <c r="AB8" s="7"/>
      <c r="AC8" s="7"/>
      <c r="AD8" s="7"/>
      <c r="AE8" s="7" t="s">
        <v>1975</v>
      </c>
      <c r="AF8" s="37"/>
    </row>
    <row r="9" spans="1:32" ht="12.75" customHeight="1">
      <c r="A9" s="11" t="s">
        <v>15</v>
      </c>
      <c r="B9" s="7"/>
      <c r="C9" s="34">
        <v>3</v>
      </c>
      <c r="D9" s="7"/>
      <c r="E9" s="7" t="s">
        <v>1976</v>
      </c>
      <c r="F9" s="7"/>
      <c r="G9" s="7"/>
      <c r="H9" s="7" t="s">
        <v>1977</v>
      </c>
      <c r="I9" s="7"/>
      <c r="J9" s="35">
        <v>0.1</v>
      </c>
      <c r="K9" s="7"/>
      <c r="L9" s="7"/>
      <c r="M9" s="36" t="s">
        <v>213</v>
      </c>
      <c r="N9" s="36" t="s">
        <v>213</v>
      </c>
      <c r="O9" s="7"/>
      <c r="P9" s="7" t="s">
        <v>875</v>
      </c>
      <c r="Q9" s="7" t="s">
        <v>1978</v>
      </c>
      <c r="R9" s="37" t="s">
        <v>1979</v>
      </c>
      <c r="S9" s="7"/>
      <c r="T9" s="7"/>
      <c r="U9" s="7"/>
      <c r="V9" s="7"/>
      <c r="W9" s="7"/>
      <c r="X9" s="7"/>
      <c r="Y9" s="7"/>
      <c r="Z9" s="7"/>
      <c r="AA9" s="7"/>
      <c r="AB9" s="7"/>
      <c r="AC9" s="7"/>
      <c r="AD9" s="7"/>
      <c r="AE9" s="7"/>
      <c r="AF9" s="7"/>
    </row>
    <row r="10" spans="1:32" ht="12.75" customHeight="1">
      <c r="A10" s="6"/>
      <c r="B10" s="7"/>
      <c r="C10" s="34">
        <v>6</v>
      </c>
      <c r="D10" s="7"/>
      <c r="E10" s="7"/>
      <c r="F10" s="7"/>
      <c r="G10" s="7"/>
      <c r="H10" s="7" t="s">
        <v>1980</v>
      </c>
      <c r="I10" s="7"/>
      <c r="J10" s="7"/>
      <c r="K10" s="7"/>
      <c r="L10" s="7"/>
      <c r="M10" s="36" t="s">
        <v>215</v>
      </c>
      <c r="N10" s="36" t="s">
        <v>215</v>
      </c>
      <c r="O10" s="7"/>
      <c r="P10" s="7" t="s">
        <v>881</v>
      </c>
      <c r="Q10" s="7" t="s">
        <v>1981</v>
      </c>
      <c r="R10" s="37" t="s">
        <v>1982</v>
      </c>
      <c r="S10" s="7"/>
      <c r="T10" s="7"/>
      <c r="U10" s="7"/>
      <c r="V10" s="7"/>
      <c r="W10" s="7"/>
      <c r="X10" s="7"/>
      <c r="Y10" s="7"/>
      <c r="Z10" s="7"/>
      <c r="AA10" s="7"/>
      <c r="AB10" s="7"/>
      <c r="AC10" s="7"/>
      <c r="AD10" s="7"/>
      <c r="AE10" s="7"/>
      <c r="AF10" s="7"/>
    </row>
    <row r="11" spans="1:32" ht="12.75" customHeight="1">
      <c r="A11" s="11" t="s">
        <v>20</v>
      </c>
      <c r="B11" s="7"/>
      <c r="C11" s="34">
        <v>9</v>
      </c>
      <c r="D11" s="7"/>
      <c r="E11" s="7"/>
      <c r="F11" s="7"/>
      <c r="G11" s="7"/>
      <c r="H11" s="7" t="s">
        <v>1983</v>
      </c>
      <c r="I11" s="7"/>
      <c r="J11" s="7"/>
      <c r="K11" s="7"/>
      <c r="L11" s="7"/>
      <c r="M11" s="36" t="s">
        <v>264</v>
      </c>
      <c r="N11" s="36" t="s">
        <v>264</v>
      </c>
      <c r="O11" s="7"/>
      <c r="P11" s="7"/>
      <c r="Q11" s="7"/>
      <c r="R11" s="7"/>
      <c r="S11" s="7"/>
      <c r="T11" s="7"/>
      <c r="U11" s="7"/>
      <c r="V11" s="7"/>
      <c r="W11" s="7"/>
      <c r="X11" s="7"/>
      <c r="Y11" s="7"/>
      <c r="Z11" s="7"/>
      <c r="AA11" s="7"/>
      <c r="AB11" s="7"/>
      <c r="AC11" s="7"/>
      <c r="AD11" s="7"/>
      <c r="AE11" s="7"/>
      <c r="AF11" s="7"/>
    </row>
    <row r="12" spans="1:32" ht="12.75" customHeight="1">
      <c r="A12" s="6"/>
      <c r="B12" s="7"/>
      <c r="C12" s="34">
        <v>12</v>
      </c>
      <c r="D12" s="7"/>
      <c r="E12" s="7"/>
      <c r="F12" s="7"/>
      <c r="G12" s="7"/>
      <c r="H12" s="7"/>
      <c r="I12" s="7"/>
      <c r="J12" s="7"/>
      <c r="K12" s="7"/>
      <c r="L12" s="7"/>
      <c r="M12" s="36" t="s">
        <v>266</v>
      </c>
      <c r="N12" s="36" t="s">
        <v>266</v>
      </c>
      <c r="O12" s="7"/>
      <c r="P12" s="7"/>
      <c r="Q12" s="7"/>
      <c r="R12" s="7"/>
      <c r="S12" s="7"/>
      <c r="T12" s="7"/>
      <c r="U12" s="7"/>
      <c r="V12" s="7"/>
      <c r="W12" s="7"/>
      <c r="X12" s="7"/>
      <c r="Y12" s="7"/>
      <c r="Z12" s="7"/>
      <c r="AA12" s="7"/>
      <c r="AB12" s="7"/>
      <c r="AC12" s="7"/>
      <c r="AD12" s="7"/>
      <c r="AE12" s="7"/>
      <c r="AF12" s="7"/>
    </row>
    <row r="13" spans="1:32" ht="12.75" customHeight="1">
      <c r="A13" s="11" t="s">
        <v>21</v>
      </c>
      <c r="B13" s="7"/>
      <c r="C13" s="34">
        <v>15</v>
      </c>
      <c r="D13" s="7"/>
      <c r="E13" s="7"/>
      <c r="F13" s="7"/>
      <c r="G13" s="7"/>
      <c r="H13" s="7"/>
      <c r="I13" s="7"/>
      <c r="J13" s="7"/>
      <c r="K13" s="7"/>
      <c r="L13" s="7"/>
      <c r="M13" s="36" t="s">
        <v>268</v>
      </c>
      <c r="N13" s="36" t="s">
        <v>268</v>
      </c>
      <c r="O13" s="7"/>
      <c r="P13" s="7"/>
      <c r="Q13" s="7"/>
      <c r="R13" s="7" t="s">
        <v>1984</v>
      </c>
      <c r="S13" s="7"/>
      <c r="T13" s="7"/>
      <c r="U13" s="7"/>
      <c r="V13" s="7"/>
      <c r="W13" s="7"/>
      <c r="X13" s="7"/>
      <c r="Y13" s="7"/>
      <c r="Z13" s="7"/>
      <c r="AA13" s="7"/>
      <c r="AB13" s="7"/>
      <c r="AC13" s="7"/>
      <c r="AD13" s="7"/>
      <c r="AE13" s="7"/>
      <c r="AF13" s="7"/>
    </row>
    <row r="14" spans="1:32" ht="12.75" customHeight="1">
      <c r="A14" s="6"/>
      <c r="B14" s="7"/>
      <c r="C14" s="34">
        <v>18</v>
      </c>
      <c r="D14" s="7"/>
      <c r="E14" s="7"/>
      <c r="F14" s="7"/>
      <c r="G14" s="7"/>
      <c r="H14" s="7"/>
      <c r="I14" s="7"/>
      <c r="J14" s="7"/>
      <c r="K14" s="7"/>
      <c r="L14" s="7"/>
      <c r="M14" s="36" t="s">
        <v>270</v>
      </c>
      <c r="N14" s="36" t="s">
        <v>270</v>
      </c>
      <c r="O14" s="7"/>
      <c r="P14" s="7"/>
      <c r="Q14" s="7"/>
      <c r="R14" s="7"/>
      <c r="S14" s="7"/>
      <c r="T14" s="7"/>
      <c r="U14" s="7"/>
      <c r="V14" s="7"/>
      <c r="W14" s="7"/>
      <c r="X14" s="7"/>
      <c r="Y14" s="7"/>
      <c r="Z14" s="7"/>
      <c r="AA14" s="7"/>
      <c r="AB14" s="7"/>
      <c r="AC14" s="7"/>
      <c r="AD14" s="7"/>
      <c r="AE14" s="7"/>
      <c r="AF14" s="7"/>
    </row>
    <row r="15" spans="1:32" ht="12.75" customHeight="1">
      <c r="A15" s="11" t="s">
        <v>22</v>
      </c>
      <c r="B15" s="7"/>
      <c r="C15" s="34">
        <v>21</v>
      </c>
      <c r="D15" s="7"/>
      <c r="E15" s="7"/>
      <c r="F15" s="7"/>
      <c r="G15" s="7"/>
      <c r="H15" s="7"/>
      <c r="I15" s="7"/>
      <c r="J15" s="7"/>
      <c r="K15" s="7"/>
      <c r="L15" s="7"/>
      <c r="M15" s="36" t="s">
        <v>272</v>
      </c>
      <c r="N15" s="36" t="s">
        <v>272</v>
      </c>
      <c r="O15" s="7"/>
      <c r="P15" s="7"/>
      <c r="Q15" s="7"/>
      <c r="R15" s="7"/>
      <c r="S15" s="7"/>
      <c r="T15" s="7"/>
      <c r="U15" s="7"/>
      <c r="V15" s="7"/>
      <c r="W15" s="7"/>
      <c r="X15" s="7"/>
      <c r="Y15" s="7"/>
      <c r="Z15" s="7"/>
      <c r="AA15" s="7"/>
      <c r="AB15" s="7"/>
      <c r="AC15" s="7"/>
      <c r="AD15" s="7"/>
      <c r="AE15" s="7"/>
      <c r="AF15" s="7"/>
    </row>
    <row r="16" spans="1:32" ht="12.75" customHeight="1">
      <c r="A16" s="6"/>
      <c r="B16" s="7"/>
      <c r="C16" s="34">
        <v>24</v>
      </c>
      <c r="D16" s="7"/>
      <c r="E16" s="7"/>
      <c r="F16" s="7"/>
      <c r="G16" s="7"/>
      <c r="H16" s="7"/>
      <c r="I16" s="7"/>
      <c r="J16" s="7"/>
      <c r="K16" s="7"/>
      <c r="L16" s="7"/>
      <c r="M16" s="36" t="s">
        <v>274</v>
      </c>
      <c r="N16" s="36" t="s">
        <v>274</v>
      </c>
      <c r="O16" s="7"/>
      <c r="P16" s="7"/>
      <c r="Q16" s="7"/>
      <c r="R16" s="7"/>
      <c r="S16" s="7"/>
      <c r="T16" s="7"/>
      <c r="U16" s="7"/>
      <c r="V16" s="7"/>
      <c r="W16" s="7"/>
      <c r="X16" s="7"/>
      <c r="Y16" s="7"/>
      <c r="Z16" s="7"/>
      <c r="AA16" s="7"/>
      <c r="AB16" s="7"/>
      <c r="AC16" s="7"/>
      <c r="AD16" s="7"/>
      <c r="AE16" s="7"/>
      <c r="AF16" s="7"/>
    </row>
    <row r="17" spans="1:32" ht="12.75" customHeight="1">
      <c r="A17" s="11" t="s">
        <v>23</v>
      </c>
      <c r="B17" s="7"/>
      <c r="C17" s="34">
        <v>27</v>
      </c>
      <c r="D17" s="7"/>
      <c r="E17" s="7"/>
      <c r="F17" s="7"/>
      <c r="G17" s="7"/>
      <c r="H17" s="7"/>
      <c r="I17" s="7"/>
      <c r="J17" s="7"/>
      <c r="K17" s="7"/>
      <c r="L17" s="7"/>
      <c r="M17" s="36" t="s">
        <v>217</v>
      </c>
      <c r="N17" s="36" t="s">
        <v>217</v>
      </c>
      <c r="O17" s="7"/>
      <c r="P17" s="7"/>
      <c r="Q17" s="7"/>
      <c r="R17" s="7"/>
      <c r="S17" s="7"/>
      <c r="T17" s="7"/>
      <c r="U17" s="7"/>
      <c r="V17" s="7"/>
      <c r="W17" s="7"/>
      <c r="X17" s="7"/>
      <c r="Y17" s="7"/>
      <c r="Z17" s="7"/>
      <c r="AA17" s="7"/>
      <c r="AB17" s="7"/>
      <c r="AC17" s="7"/>
      <c r="AD17" s="7"/>
      <c r="AE17" s="7"/>
      <c r="AF17" s="7"/>
    </row>
    <row r="18" spans="1:32" ht="12.75" customHeight="1">
      <c r="A18" s="6"/>
      <c r="B18" s="7"/>
      <c r="C18" s="34">
        <v>30</v>
      </c>
      <c r="D18" s="7"/>
      <c r="E18" s="7"/>
      <c r="F18" s="7"/>
      <c r="G18" s="7"/>
      <c r="H18" s="7"/>
      <c r="I18" s="7"/>
      <c r="J18" s="7"/>
      <c r="K18" s="7"/>
      <c r="L18" s="7"/>
      <c r="M18" s="36" t="s">
        <v>8</v>
      </c>
      <c r="N18" s="36" t="s">
        <v>8</v>
      </c>
      <c r="O18" s="7"/>
      <c r="P18" s="7"/>
      <c r="Q18" s="7"/>
      <c r="R18" s="7"/>
      <c r="S18" s="7"/>
      <c r="T18" s="7"/>
      <c r="U18" s="7"/>
      <c r="V18" s="7"/>
      <c r="W18" s="7"/>
      <c r="X18" s="7"/>
      <c r="Y18" s="7"/>
      <c r="Z18" s="7"/>
      <c r="AA18" s="7"/>
      <c r="AB18" s="7"/>
      <c r="AC18" s="7"/>
      <c r="AD18" s="7"/>
      <c r="AE18" s="7"/>
      <c r="AF18" s="7"/>
    </row>
    <row r="19" spans="1:32" ht="12.75" customHeight="1">
      <c r="A19" s="11" t="s">
        <v>24</v>
      </c>
      <c r="B19" s="7"/>
      <c r="C19" s="34">
        <v>33</v>
      </c>
      <c r="D19" s="7"/>
      <c r="E19" s="7"/>
      <c r="F19" s="7"/>
      <c r="G19" s="7"/>
      <c r="H19" s="7"/>
      <c r="I19" s="7"/>
      <c r="J19" s="7"/>
      <c r="K19" s="7"/>
      <c r="L19" s="7"/>
      <c r="M19" s="36" t="s">
        <v>225</v>
      </c>
      <c r="N19" s="36" t="s">
        <v>225</v>
      </c>
      <c r="O19" s="7"/>
      <c r="P19" s="7"/>
      <c r="Q19" s="7"/>
      <c r="R19" s="7"/>
      <c r="S19" s="7"/>
      <c r="T19" s="7"/>
      <c r="U19" s="7"/>
      <c r="V19" s="7"/>
      <c r="W19" s="7"/>
      <c r="X19" s="7"/>
      <c r="Y19" s="7"/>
      <c r="Z19" s="7"/>
      <c r="AA19" s="7"/>
      <c r="AB19" s="7"/>
      <c r="AC19" s="7"/>
      <c r="AD19" s="7"/>
      <c r="AE19" s="7"/>
      <c r="AF19" s="7"/>
    </row>
    <row r="20" spans="1:32" ht="12.75" customHeight="1">
      <c r="A20" s="6"/>
      <c r="B20" s="7"/>
      <c r="C20" s="34">
        <v>36</v>
      </c>
      <c r="D20" s="7"/>
      <c r="E20" s="7"/>
      <c r="F20" s="7"/>
      <c r="G20" s="7"/>
      <c r="H20" s="7"/>
      <c r="I20" s="7"/>
      <c r="J20" s="7"/>
      <c r="K20" s="7"/>
      <c r="L20" s="7"/>
      <c r="M20" s="36" t="s">
        <v>276</v>
      </c>
      <c r="N20" s="36" t="s">
        <v>276</v>
      </c>
      <c r="O20" s="7"/>
      <c r="P20" s="7"/>
      <c r="Q20" s="7"/>
      <c r="R20" s="7"/>
      <c r="S20" s="7"/>
      <c r="T20" s="7"/>
      <c r="U20" s="7"/>
      <c r="V20" s="7"/>
      <c r="W20" s="7"/>
      <c r="X20" s="7"/>
      <c r="Y20" s="7"/>
      <c r="Z20" s="7"/>
      <c r="AA20" s="7"/>
      <c r="AB20" s="7"/>
      <c r="AC20" s="7"/>
      <c r="AD20" s="7"/>
      <c r="AE20" s="7"/>
      <c r="AF20" s="7"/>
    </row>
    <row r="21" spans="1:32" ht="12.75" customHeight="1">
      <c r="A21" s="11" t="s">
        <v>25</v>
      </c>
      <c r="B21" s="7"/>
      <c r="C21" s="34">
        <v>39</v>
      </c>
      <c r="D21" s="7"/>
      <c r="E21" s="7"/>
      <c r="F21" s="7"/>
      <c r="G21" s="7"/>
      <c r="H21" s="7"/>
      <c r="I21" s="7"/>
      <c r="J21" s="7"/>
      <c r="K21" s="7"/>
      <c r="L21" s="7"/>
      <c r="M21" s="36" t="s">
        <v>196</v>
      </c>
      <c r="N21" s="36" t="s">
        <v>196</v>
      </c>
      <c r="O21" s="7"/>
      <c r="P21" s="7"/>
      <c r="Q21" s="7"/>
      <c r="R21" s="7"/>
      <c r="S21" s="7"/>
      <c r="T21" s="7"/>
      <c r="U21" s="7"/>
      <c r="V21" s="7"/>
      <c r="W21" s="7"/>
      <c r="X21" s="7"/>
      <c r="Y21" s="7"/>
      <c r="Z21" s="7"/>
      <c r="AA21" s="7"/>
      <c r="AB21" s="7"/>
      <c r="AC21" s="7"/>
      <c r="AD21" s="7"/>
      <c r="AE21" s="7"/>
      <c r="AF21" s="7"/>
    </row>
    <row r="22" spans="1:32" ht="12.75" customHeight="1">
      <c r="A22" s="6"/>
      <c r="B22" s="7"/>
      <c r="C22" s="34">
        <v>42</v>
      </c>
      <c r="D22" s="7"/>
      <c r="E22" s="7"/>
      <c r="F22" s="7"/>
      <c r="G22" s="7"/>
      <c r="H22" s="7"/>
      <c r="I22" s="7"/>
      <c r="J22" s="7"/>
      <c r="K22" s="7"/>
      <c r="L22" s="7"/>
      <c r="M22" s="36" t="s">
        <v>242</v>
      </c>
      <c r="N22" s="36" t="s">
        <v>242</v>
      </c>
      <c r="O22" s="7"/>
      <c r="P22" s="7"/>
      <c r="Q22" s="7"/>
      <c r="R22" s="7"/>
      <c r="S22" s="7"/>
      <c r="T22" s="7"/>
      <c r="U22" s="7"/>
      <c r="V22" s="7"/>
      <c r="W22" s="7"/>
      <c r="X22" s="7"/>
      <c r="Y22" s="7"/>
      <c r="Z22" s="7"/>
      <c r="AA22" s="7"/>
      <c r="AB22" s="7"/>
      <c r="AC22" s="7"/>
      <c r="AD22" s="7"/>
      <c r="AE22" s="7"/>
      <c r="AF22" s="7"/>
    </row>
    <row r="23" spans="1:32" ht="12.75" customHeight="1">
      <c r="A23" s="11" t="s">
        <v>26</v>
      </c>
      <c r="B23" s="7"/>
      <c r="C23" s="7"/>
      <c r="D23" s="7"/>
      <c r="E23" s="7"/>
      <c r="F23" s="7"/>
      <c r="G23" s="7"/>
      <c r="H23" s="7"/>
      <c r="I23" s="7"/>
      <c r="J23" s="7"/>
      <c r="K23" s="7"/>
      <c r="L23" s="7"/>
      <c r="M23" s="36" t="s">
        <v>205</v>
      </c>
      <c r="N23" s="36" t="s">
        <v>205</v>
      </c>
      <c r="O23" s="7"/>
      <c r="P23" s="7"/>
      <c r="Q23" s="7"/>
      <c r="R23" s="7"/>
      <c r="S23" s="7"/>
      <c r="T23" s="7"/>
      <c r="U23" s="7"/>
      <c r="V23" s="7"/>
      <c r="W23" s="7"/>
      <c r="X23" s="7"/>
      <c r="Y23" s="7"/>
      <c r="Z23" s="7"/>
      <c r="AA23" s="7"/>
      <c r="AB23" s="7"/>
      <c r="AC23" s="7"/>
      <c r="AD23" s="7"/>
      <c r="AE23" s="7"/>
      <c r="AF23" s="7"/>
    </row>
    <row r="24" spans="1:32" ht="12.75" customHeight="1">
      <c r="A24" s="6"/>
      <c r="B24" s="7"/>
      <c r="C24" s="7"/>
      <c r="D24" s="7"/>
      <c r="E24" s="7"/>
      <c r="F24" s="7"/>
      <c r="G24" s="7"/>
      <c r="H24" s="7"/>
      <c r="I24" s="7"/>
      <c r="J24" s="7"/>
      <c r="K24" s="7"/>
      <c r="L24" s="7"/>
      <c r="M24" s="36" t="s">
        <v>231</v>
      </c>
      <c r="N24" s="36" t="s">
        <v>231</v>
      </c>
      <c r="O24" s="7"/>
      <c r="P24" s="7"/>
      <c r="Q24" s="7"/>
      <c r="R24" s="7"/>
      <c r="S24" s="7"/>
      <c r="T24" s="7"/>
      <c r="U24" s="7"/>
      <c r="V24" s="7"/>
      <c r="W24" s="7"/>
      <c r="X24" s="7"/>
      <c r="Y24" s="7"/>
      <c r="Z24" s="7"/>
      <c r="AA24" s="7"/>
      <c r="AB24" s="7"/>
      <c r="AC24" s="7"/>
      <c r="AD24" s="7"/>
      <c r="AE24" s="7"/>
      <c r="AF24" s="7"/>
    </row>
    <row r="25" spans="1:32" ht="12.75" customHeight="1">
      <c r="A25" s="11" t="s">
        <v>27</v>
      </c>
      <c r="B25" s="7"/>
      <c r="C25" s="7"/>
      <c r="D25" s="7"/>
      <c r="E25" s="7"/>
      <c r="F25" s="7"/>
      <c r="G25" s="7"/>
      <c r="H25" s="7"/>
      <c r="I25" s="7"/>
      <c r="J25" s="7"/>
      <c r="K25" s="7"/>
      <c r="L25" s="7"/>
      <c r="M25" s="36" t="s">
        <v>280</v>
      </c>
      <c r="N25" s="36" t="s">
        <v>280</v>
      </c>
      <c r="O25" s="7"/>
      <c r="P25" s="7"/>
      <c r="Q25" s="7"/>
      <c r="R25" s="7"/>
      <c r="S25" s="7"/>
      <c r="T25" s="7"/>
      <c r="U25" s="7"/>
      <c r="V25" s="7"/>
      <c r="W25" s="7"/>
      <c r="X25" s="7"/>
      <c r="Y25" s="7"/>
      <c r="Z25" s="7"/>
      <c r="AA25" s="7"/>
      <c r="AB25" s="7"/>
      <c r="AC25" s="7"/>
      <c r="AD25" s="7"/>
      <c r="AE25" s="7"/>
      <c r="AF25" s="7"/>
    </row>
    <row r="26" spans="1:32" ht="12.75" customHeight="1">
      <c r="A26" s="6"/>
      <c r="B26" s="7"/>
      <c r="C26" s="7"/>
      <c r="D26" s="7"/>
      <c r="E26" s="7"/>
      <c r="F26" s="7"/>
      <c r="G26" s="7"/>
      <c r="H26" s="7"/>
      <c r="I26" s="7"/>
      <c r="J26" s="7"/>
      <c r="K26" s="7"/>
      <c r="L26" s="7"/>
      <c r="M26" s="36" t="s">
        <v>244</v>
      </c>
      <c r="N26" s="36" t="s">
        <v>244</v>
      </c>
      <c r="O26" s="7"/>
      <c r="P26" s="7"/>
      <c r="Q26" s="7"/>
      <c r="R26" s="7"/>
      <c r="S26" s="7"/>
      <c r="T26" s="7"/>
      <c r="U26" s="7"/>
      <c r="V26" s="7"/>
      <c r="W26" s="7"/>
      <c r="X26" s="7"/>
      <c r="Y26" s="7"/>
      <c r="Z26" s="7"/>
      <c r="AA26" s="7"/>
      <c r="AB26" s="7"/>
      <c r="AC26" s="7"/>
      <c r="AD26" s="7"/>
      <c r="AE26" s="7"/>
      <c r="AF26" s="7"/>
    </row>
    <row r="27" spans="1:32" ht="12.75" customHeight="1">
      <c r="A27" s="10" t="s">
        <v>28</v>
      </c>
      <c r="B27" s="7"/>
      <c r="C27" s="7"/>
      <c r="D27" s="7"/>
      <c r="E27" s="7"/>
      <c r="F27" s="7"/>
      <c r="G27" s="7"/>
      <c r="H27" s="7"/>
      <c r="I27" s="7"/>
      <c r="J27" s="7"/>
      <c r="K27" s="7"/>
      <c r="L27" s="7"/>
      <c r="M27" s="36" t="s">
        <v>202</v>
      </c>
      <c r="N27" s="36" t="s">
        <v>202</v>
      </c>
      <c r="O27" s="7"/>
      <c r="P27" s="7"/>
      <c r="Q27" s="7"/>
      <c r="R27" s="7"/>
      <c r="S27" s="7"/>
      <c r="T27" s="7"/>
      <c r="U27" s="7"/>
      <c r="V27" s="7"/>
      <c r="W27" s="7"/>
      <c r="X27" s="7"/>
      <c r="Y27" s="7"/>
      <c r="Z27" s="7"/>
      <c r="AA27" s="7"/>
      <c r="AB27" s="7"/>
      <c r="AC27" s="7"/>
      <c r="AD27" s="7"/>
      <c r="AE27" s="7"/>
      <c r="AF27" s="7"/>
    </row>
    <row r="28" spans="1:32" ht="12.75" customHeight="1">
      <c r="A28" s="6"/>
      <c r="B28" s="7"/>
      <c r="C28" s="7"/>
      <c r="D28" s="7"/>
      <c r="E28" s="7"/>
      <c r="F28" s="7"/>
      <c r="G28" s="7"/>
      <c r="H28" s="7"/>
      <c r="I28" s="7"/>
      <c r="J28" s="7"/>
      <c r="K28" s="7"/>
      <c r="L28" s="7"/>
      <c r="M28" s="36" t="s">
        <v>223</v>
      </c>
      <c r="N28" s="36" t="s">
        <v>223</v>
      </c>
      <c r="O28" s="7"/>
      <c r="P28" s="7"/>
      <c r="Q28" s="7"/>
      <c r="R28" s="7"/>
      <c r="S28" s="7"/>
      <c r="T28" s="7"/>
      <c r="U28" s="7"/>
      <c r="V28" s="7"/>
      <c r="W28" s="7"/>
      <c r="X28" s="7"/>
      <c r="Y28" s="7"/>
      <c r="Z28" s="7"/>
      <c r="AA28" s="7"/>
      <c r="AB28" s="7"/>
      <c r="AC28" s="7"/>
      <c r="AD28" s="7"/>
      <c r="AE28" s="7"/>
      <c r="AF28" s="7"/>
    </row>
    <row r="29" spans="1:32" ht="12.75" customHeight="1">
      <c r="A29" s="6"/>
      <c r="B29" s="7"/>
      <c r="C29" s="7"/>
      <c r="D29" s="7"/>
      <c r="E29" s="7"/>
      <c r="F29" s="7"/>
      <c r="G29" s="7"/>
      <c r="H29" s="7"/>
      <c r="I29" s="7"/>
      <c r="J29" s="7"/>
      <c r="K29" s="7"/>
      <c r="L29" s="7"/>
      <c r="M29" s="36" t="s">
        <v>248</v>
      </c>
      <c r="N29" s="36" t="s">
        <v>248</v>
      </c>
      <c r="O29" s="7"/>
      <c r="P29" s="7"/>
      <c r="Q29" s="7"/>
      <c r="R29" s="7"/>
      <c r="S29" s="7"/>
      <c r="T29" s="7"/>
      <c r="U29" s="7"/>
      <c r="V29" s="7"/>
      <c r="W29" s="7"/>
      <c r="X29" s="7"/>
      <c r="Y29" s="7"/>
      <c r="Z29" s="7"/>
      <c r="AA29" s="7"/>
      <c r="AB29" s="7"/>
      <c r="AC29" s="7"/>
      <c r="AD29" s="7"/>
      <c r="AE29" s="7"/>
      <c r="AF29" s="7"/>
    </row>
    <row r="30" spans="1:32" ht="12.75" customHeight="1">
      <c r="A30" s="6"/>
      <c r="B30" s="7"/>
      <c r="C30" s="7"/>
      <c r="D30" s="7"/>
      <c r="E30" s="7"/>
      <c r="F30" s="7"/>
      <c r="G30" s="7"/>
      <c r="H30" s="7"/>
      <c r="I30" s="7"/>
      <c r="J30" s="7"/>
      <c r="K30" s="7"/>
      <c r="L30" s="7"/>
      <c r="M30" s="36" t="s">
        <v>1985</v>
      </c>
      <c r="N30" s="36" t="s">
        <v>248</v>
      </c>
      <c r="O30" s="7"/>
      <c r="P30" s="7"/>
      <c r="Q30" s="7"/>
      <c r="R30" s="7"/>
      <c r="S30" s="7"/>
      <c r="T30" s="7"/>
      <c r="U30" s="7"/>
      <c r="V30" s="7"/>
      <c r="W30" s="7"/>
      <c r="X30" s="7"/>
      <c r="Y30" s="7"/>
      <c r="Z30" s="7"/>
      <c r="AA30" s="7"/>
      <c r="AB30" s="7"/>
      <c r="AC30" s="7"/>
      <c r="AD30" s="7"/>
      <c r="AE30" s="7"/>
      <c r="AF30" s="7"/>
    </row>
    <row r="31" spans="1:32" ht="12.75" customHeight="1">
      <c r="A31" s="6"/>
      <c r="B31" s="7"/>
      <c r="C31" s="7"/>
      <c r="D31" s="7"/>
      <c r="E31" s="7"/>
      <c r="F31" s="7"/>
      <c r="G31" s="7"/>
      <c r="H31" s="7"/>
      <c r="I31" s="7"/>
      <c r="J31" s="7"/>
      <c r="K31" s="7"/>
      <c r="L31" s="7"/>
      <c r="M31" s="36" t="s">
        <v>1986</v>
      </c>
      <c r="N31" s="36" t="s">
        <v>248</v>
      </c>
      <c r="O31" s="7"/>
      <c r="P31" s="7"/>
      <c r="Q31" s="7"/>
      <c r="R31" s="7"/>
      <c r="S31" s="7"/>
      <c r="T31" s="7"/>
      <c r="U31" s="7"/>
      <c r="V31" s="7"/>
      <c r="W31" s="7"/>
      <c r="X31" s="7"/>
      <c r="Y31" s="7"/>
      <c r="Z31" s="7"/>
      <c r="AA31" s="7"/>
      <c r="AB31" s="7"/>
      <c r="AC31" s="7"/>
      <c r="AD31" s="7"/>
      <c r="AE31" s="7"/>
      <c r="AF31" s="7"/>
    </row>
    <row r="32" spans="1:32" ht="12.75" customHeight="1">
      <c r="A32" s="6"/>
      <c r="B32" s="7"/>
      <c r="C32" s="7"/>
      <c r="D32" s="7"/>
      <c r="E32" s="7"/>
      <c r="F32" s="7"/>
      <c r="G32" s="7"/>
      <c r="H32" s="7"/>
      <c r="I32" s="7"/>
      <c r="J32" s="7"/>
      <c r="K32" s="7"/>
      <c r="L32" s="7"/>
      <c r="M32" s="36" t="s">
        <v>1987</v>
      </c>
      <c r="N32" s="36" t="s">
        <v>248</v>
      </c>
      <c r="O32" s="7"/>
      <c r="P32" s="7"/>
      <c r="Q32" s="7"/>
      <c r="R32" s="7"/>
      <c r="S32" s="7"/>
      <c r="T32" s="7"/>
      <c r="U32" s="7"/>
      <c r="V32" s="7"/>
      <c r="W32" s="7"/>
      <c r="X32" s="7"/>
      <c r="Y32" s="7"/>
      <c r="Z32" s="7"/>
      <c r="AA32" s="7"/>
      <c r="AB32" s="7"/>
      <c r="AC32" s="7"/>
      <c r="AD32" s="7"/>
      <c r="AE32" s="7"/>
      <c r="AF32" s="7"/>
    </row>
    <row r="33" spans="1:32" ht="12.75" customHeight="1">
      <c r="A33" s="6"/>
      <c r="B33" s="7"/>
      <c r="C33" s="7"/>
      <c r="D33" s="7"/>
      <c r="E33" s="7"/>
      <c r="F33" s="7"/>
      <c r="G33" s="7"/>
      <c r="H33" s="7"/>
      <c r="I33" s="7"/>
      <c r="J33" s="7"/>
      <c r="K33" s="7"/>
      <c r="L33" s="7"/>
      <c r="M33" s="36" t="s">
        <v>250</v>
      </c>
      <c r="N33" s="36" t="s">
        <v>250</v>
      </c>
      <c r="O33" s="7"/>
      <c r="P33" s="7"/>
      <c r="Q33" s="7"/>
      <c r="R33" s="7"/>
      <c r="S33" s="7"/>
      <c r="T33" s="7"/>
      <c r="U33" s="7"/>
      <c r="V33" s="7"/>
      <c r="W33" s="7"/>
      <c r="X33" s="7"/>
      <c r="Y33" s="7"/>
      <c r="Z33" s="7"/>
      <c r="AA33" s="7"/>
      <c r="AB33" s="7"/>
      <c r="AC33" s="7"/>
      <c r="AD33" s="7"/>
      <c r="AE33" s="7"/>
      <c r="AF33" s="7"/>
    </row>
    <row r="34" spans="1:32" ht="12.75" customHeight="1">
      <c r="A34" s="6"/>
      <c r="B34" s="7"/>
      <c r="C34" s="7"/>
      <c r="D34" s="7"/>
      <c r="E34" s="7"/>
      <c r="F34" s="7"/>
      <c r="G34" s="7"/>
      <c r="H34" s="7"/>
      <c r="I34" s="7"/>
      <c r="J34" s="7"/>
      <c r="K34" s="7"/>
      <c r="L34" s="7"/>
      <c r="M34" s="36" t="s">
        <v>1988</v>
      </c>
      <c r="N34" s="36" t="s">
        <v>250</v>
      </c>
      <c r="O34" s="7"/>
      <c r="P34" s="7"/>
      <c r="Q34" s="7"/>
      <c r="R34" s="7"/>
      <c r="S34" s="7"/>
      <c r="T34" s="7"/>
      <c r="U34" s="7"/>
      <c r="V34" s="7"/>
      <c r="W34" s="7"/>
      <c r="X34" s="7"/>
      <c r="Y34" s="7"/>
      <c r="Z34" s="7"/>
      <c r="AA34" s="7"/>
      <c r="AB34" s="7"/>
      <c r="AC34" s="7"/>
      <c r="AD34" s="7"/>
      <c r="AE34" s="7"/>
      <c r="AF34" s="7"/>
    </row>
    <row r="35" spans="1:32" ht="12.75" customHeight="1">
      <c r="A35" s="6"/>
      <c r="B35" s="7"/>
      <c r="C35" s="7"/>
      <c r="D35" s="7"/>
      <c r="E35" s="7"/>
      <c r="F35" s="7"/>
      <c r="G35" s="7"/>
      <c r="H35" s="7"/>
      <c r="I35" s="7"/>
      <c r="J35" s="7"/>
      <c r="K35" s="7"/>
      <c r="L35" s="7"/>
      <c r="M35" s="36" t="s">
        <v>1989</v>
      </c>
      <c r="N35" s="36" t="s">
        <v>250</v>
      </c>
      <c r="O35" s="7"/>
      <c r="P35" s="7"/>
      <c r="Q35" s="7"/>
      <c r="R35" s="7"/>
      <c r="S35" s="7"/>
      <c r="T35" s="7"/>
      <c r="U35" s="7"/>
      <c r="V35" s="7"/>
      <c r="W35" s="7"/>
      <c r="X35" s="7"/>
      <c r="Y35" s="7"/>
      <c r="Z35" s="7"/>
      <c r="AA35" s="7"/>
      <c r="AB35" s="7"/>
      <c r="AC35" s="7"/>
      <c r="AD35" s="7"/>
      <c r="AE35" s="7"/>
      <c r="AF35" s="7"/>
    </row>
    <row r="36" spans="1:32" ht="12.75" customHeight="1">
      <c r="A36" s="6"/>
      <c r="B36" s="7"/>
      <c r="C36" s="7"/>
      <c r="D36" s="7"/>
      <c r="E36" s="7"/>
      <c r="F36" s="7"/>
      <c r="G36" s="7"/>
      <c r="H36" s="7"/>
      <c r="I36" s="7"/>
      <c r="J36" s="7"/>
      <c r="K36" s="7"/>
      <c r="L36" s="7"/>
      <c r="M36" s="36" t="s">
        <v>1990</v>
      </c>
      <c r="N36" s="36" t="s">
        <v>250</v>
      </c>
      <c r="O36" s="7"/>
      <c r="P36" s="7"/>
      <c r="Q36" s="7"/>
      <c r="R36" s="7"/>
      <c r="S36" s="7"/>
      <c r="T36" s="7"/>
      <c r="U36" s="7"/>
      <c r="V36" s="7"/>
      <c r="W36" s="7"/>
      <c r="X36" s="7"/>
      <c r="Y36" s="7"/>
      <c r="Z36" s="7"/>
      <c r="AA36" s="7"/>
      <c r="AB36" s="7"/>
      <c r="AC36" s="7"/>
      <c r="AD36" s="7"/>
      <c r="AE36" s="7"/>
      <c r="AF36" s="7"/>
    </row>
    <row r="37" spans="1:32" ht="12.75" customHeight="1">
      <c r="A37" s="6"/>
      <c r="B37" s="7"/>
      <c r="C37" s="7"/>
      <c r="D37" s="7"/>
      <c r="E37" s="7"/>
      <c r="F37" s="7"/>
      <c r="G37" s="7"/>
      <c r="H37" s="7"/>
      <c r="I37" s="7"/>
      <c r="J37" s="7"/>
      <c r="K37" s="7"/>
      <c r="L37" s="7"/>
      <c r="M37" s="36" t="s">
        <v>252</v>
      </c>
      <c r="N37" s="36" t="s">
        <v>252</v>
      </c>
      <c r="O37" s="7"/>
      <c r="P37" s="7"/>
      <c r="Q37" s="7"/>
      <c r="R37" s="7"/>
      <c r="S37" s="7"/>
      <c r="T37" s="7"/>
      <c r="U37" s="7"/>
      <c r="V37" s="7"/>
      <c r="W37" s="7"/>
      <c r="X37" s="7"/>
      <c r="Y37" s="7"/>
      <c r="Z37" s="7"/>
      <c r="AA37" s="7"/>
      <c r="AB37" s="7"/>
      <c r="AC37" s="7"/>
      <c r="AD37" s="7"/>
      <c r="AE37" s="7"/>
      <c r="AF37" s="7"/>
    </row>
    <row r="38" spans="1:32" ht="12.75" customHeight="1">
      <c r="A38" s="6"/>
      <c r="B38" s="7"/>
      <c r="C38" s="7"/>
      <c r="D38" s="7"/>
      <c r="E38" s="7"/>
      <c r="F38" s="7"/>
      <c r="G38" s="7"/>
      <c r="H38" s="7"/>
      <c r="I38" s="7"/>
      <c r="J38" s="7"/>
      <c r="K38" s="7"/>
      <c r="L38" s="7"/>
      <c r="M38" s="36" t="s">
        <v>1991</v>
      </c>
      <c r="N38" s="36" t="s">
        <v>252</v>
      </c>
      <c r="O38" s="7"/>
      <c r="P38" s="7"/>
      <c r="Q38" s="7"/>
      <c r="R38" s="7"/>
      <c r="S38" s="7"/>
      <c r="T38" s="7"/>
      <c r="U38" s="7"/>
      <c r="V38" s="7"/>
      <c r="W38" s="7"/>
      <c r="X38" s="7"/>
      <c r="Y38" s="7"/>
      <c r="Z38" s="7"/>
      <c r="AA38" s="7"/>
      <c r="AB38" s="7"/>
      <c r="AC38" s="7"/>
      <c r="AD38" s="7"/>
      <c r="AE38" s="7"/>
      <c r="AF38" s="7"/>
    </row>
    <row r="39" spans="1:32" ht="12.75" customHeight="1">
      <c r="A39" s="6"/>
      <c r="B39" s="7"/>
      <c r="C39" s="7"/>
      <c r="D39" s="7"/>
      <c r="E39" s="7"/>
      <c r="F39" s="7"/>
      <c r="G39" s="7"/>
      <c r="H39" s="7"/>
      <c r="I39" s="7"/>
      <c r="J39" s="7"/>
      <c r="K39" s="7"/>
      <c r="L39" s="7"/>
      <c r="M39" s="36" t="s">
        <v>1992</v>
      </c>
      <c r="N39" s="36" t="s">
        <v>252</v>
      </c>
      <c r="O39" s="7"/>
      <c r="P39" s="7"/>
      <c r="Q39" s="7"/>
      <c r="R39" s="7"/>
      <c r="S39" s="7"/>
      <c r="T39" s="7"/>
      <c r="U39" s="7"/>
      <c r="V39" s="7"/>
      <c r="W39" s="7"/>
      <c r="X39" s="7"/>
      <c r="Y39" s="7"/>
      <c r="Z39" s="7"/>
      <c r="AA39" s="7"/>
      <c r="AB39" s="7"/>
      <c r="AC39" s="7"/>
      <c r="AD39" s="7"/>
      <c r="AE39" s="7"/>
      <c r="AF39" s="7"/>
    </row>
    <row r="40" spans="1:32" ht="12.75" customHeight="1">
      <c r="A40" s="6"/>
      <c r="B40" s="7"/>
      <c r="C40" s="7"/>
      <c r="D40" s="7"/>
      <c r="E40" s="7"/>
      <c r="F40" s="7"/>
      <c r="G40" s="7"/>
      <c r="H40" s="7"/>
      <c r="I40" s="7"/>
      <c r="J40" s="7"/>
      <c r="K40" s="7"/>
      <c r="L40" s="7"/>
      <c r="M40" s="36" t="s">
        <v>1993</v>
      </c>
      <c r="N40" s="36" t="s">
        <v>252</v>
      </c>
      <c r="O40" s="7"/>
      <c r="P40" s="7"/>
      <c r="Q40" s="7"/>
      <c r="R40" s="7"/>
      <c r="S40" s="7"/>
      <c r="T40" s="7"/>
      <c r="U40" s="7"/>
      <c r="V40" s="7"/>
      <c r="W40" s="7"/>
      <c r="X40" s="7"/>
      <c r="Y40" s="7"/>
      <c r="Z40" s="7"/>
      <c r="AA40" s="7"/>
      <c r="AB40" s="7"/>
      <c r="AC40" s="7"/>
      <c r="AD40" s="7"/>
      <c r="AE40" s="7"/>
      <c r="AF40" s="7"/>
    </row>
    <row r="41" spans="1:32" ht="12.75" customHeight="1">
      <c r="A41" s="6"/>
      <c r="B41" s="7"/>
      <c r="C41" s="7"/>
      <c r="D41" s="7"/>
      <c r="E41" s="7"/>
      <c r="F41" s="7"/>
      <c r="G41" s="7"/>
      <c r="H41" s="7"/>
      <c r="I41" s="7"/>
      <c r="J41" s="7"/>
      <c r="K41" s="7"/>
      <c r="L41" s="7"/>
      <c r="M41" s="36" t="s">
        <v>254</v>
      </c>
      <c r="N41" s="36" t="s">
        <v>254</v>
      </c>
      <c r="O41" s="7"/>
      <c r="P41" s="7"/>
      <c r="Q41" s="7"/>
      <c r="R41" s="7"/>
      <c r="S41" s="7"/>
      <c r="T41" s="7"/>
      <c r="U41" s="7"/>
      <c r="V41" s="7"/>
      <c r="W41" s="7"/>
      <c r="X41" s="7"/>
      <c r="Y41" s="7"/>
      <c r="Z41" s="7"/>
      <c r="AA41" s="7"/>
      <c r="AB41" s="7"/>
      <c r="AC41" s="7"/>
      <c r="AD41" s="7"/>
      <c r="AE41" s="7"/>
      <c r="AF41" s="7"/>
    </row>
    <row r="42" spans="1:32" ht="12.75" customHeight="1">
      <c r="A42" s="6"/>
      <c r="B42" s="7"/>
      <c r="C42" s="7"/>
      <c r="D42" s="7"/>
      <c r="E42" s="7"/>
      <c r="F42" s="7"/>
      <c r="G42" s="7"/>
      <c r="H42" s="7"/>
      <c r="I42" s="7"/>
      <c r="J42" s="7"/>
      <c r="K42" s="7"/>
      <c r="L42" s="7"/>
      <c r="M42" s="36" t="s">
        <v>1994</v>
      </c>
      <c r="N42" s="36" t="s">
        <v>254</v>
      </c>
      <c r="O42" s="7"/>
      <c r="P42" s="7"/>
      <c r="Q42" s="7"/>
      <c r="R42" s="7"/>
      <c r="S42" s="7"/>
      <c r="T42" s="7"/>
      <c r="U42" s="7"/>
      <c r="V42" s="7"/>
      <c r="W42" s="7"/>
      <c r="X42" s="7"/>
      <c r="Y42" s="7"/>
      <c r="Z42" s="7"/>
      <c r="AA42" s="7"/>
      <c r="AB42" s="7"/>
      <c r="AC42" s="7"/>
      <c r="AD42" s="7"/>
      <c r="AE42" s="7"/>
      <c r="AF42" s="7"/>
    </row>
    <row r="43" spans="1:32" ht="12.75" customHeight="1">
      <c r="A43" s="6"/>
      <c r="B43" s="7"/>
      <c r="C43" s="7"/>
      <c r="D43" s="7"/>
      <c r="E43" s="7"/>
      <c r="F43" s="7"/>
      <c r="G43" s="7"/>
      <c r="H43" s="7"/>
      <c r="I43" s="7"/>
      <c r="J43" s="7"/>
      <c r="K43" s="7"/>
      <c r="L43" s="7"/>
      <c r="M43" s="36" t="s">
        <v>1995</v>
      </c>
      <c r="N43" s="36" t="s">
        <v>254</v>
      </c>
      <c r="O43" s="7"/>
      <c r="P43" s="7"/>
      <c r="Q43" s="7"/>
      <c r="R43" s="7"/>
      <c r="S43" s="7"/>
      <c r="T43" s="7"/>
      <c r="U43" s="7"/>
      <c r="V43" s="7"/>
      <c r="W43" s="7"/>
      <c r="X43" s="7"/>
      <c r="Y43" s="7"/>
      <c r="Z43" s="7"/>
      <c r="AA43" s="7"/>
      <c r="AB43" s="7"/>
      <c r="AC43" s="7"/>
      <c r="AD43" s="7"/>
      <c r="AE43" s="7"/>
      <c r="AF43" s="7"/>
    </row>
    <row r="44" spans="1:32" ht="12.75" customHeight="1">
      <c r="A44" s="6"/>
      <c r="B44" s="7"/>
      <c r="C44" s="7"/>
      <c r="D44" s="7"/>
      <c r="E44" s="7"/>
      <c r="F44" s="7"/>
      <c r="G44" s="7"/>
      <c r="H44" s="7"/>
      <c r="I44" s="7"/>
      <c r="J44" s="7"/>
      <c r="K44" s="7"/>
      <c r="L44" s="7"/>
      <c r="M44" s="36" t="s">
        <v>1996</v>
      </c>
      <c r="N44" s="36" t="s">
        <v>254</v>
      </c>
      <c r="O44" s="7"/>
      <c r="P44" s="7"/>
      <c r="Q44" s="7"/>
      <c r="R44" s="7"/>
      <c r="S44" s="7"/>
      <c r="T44" s="7"/>
      <c r="U44" s="7"/>
      <c r="V44" s="7"/>
      <c r="W44" s="7"/>
      <c r="X44" s="7"/>
      <c r="Y44" s="7"/>
      <c r="Z44" s="7"/>
      <c r="AA44" s="7"/>
      <c r="AB44" s="7"/>
      <c r="AC44" s="7"/>
      <c r="AD44" s="7"/>
      <c r="AE44" s="7"/>
      <c r="AF44" s="7"/>
    </row>
    <row r="45" spans="1:32" ht="12.75" customHeight="1">
      <c r="A45" s="6"/>
      <c r="B45" s="7"/>
      <c r="C45" s="7"/>
      <c r="D45" s="7"/>
      <c r="E45" s="7"/>
      <c r="F45" s="7"/>
      <c r="G45" s="7"/>
      <c r="H45" s="7"/>
      <c r="I45" s="7"/>
      <c r="J45" s="7"/>
      <c r="K45" s="7"/>
      <c r="L45" s="7"/>
      <c r="M45" s="36" t="s">
        <v>189</v>
      </c>
      <c r="N45" s="36" t="s">
        <v>189</v>
      </c>
      <c r="O45" s="7"/>
      <c r="P45" s="7"/>
      <c r="Q45" s="7"/>
      <c r="R45" s="7"/>
      <c r="S45" s="7"/>
      <c r="T45" s="7"/>
      <c r="U45" s="7"/>
      <c r="V45" s="7"/>
      <c r="W45" s="7"/>
      <c r="X45" s="7"/>
      <c r="Y45" s="7"/>
      <c r="Z45" s="7"/>
      <c r="AA45" s="7"/>
      <c r="AB45" s="7"/>
      <c r="AC45" s="7"/>
      <c r="AD45" s="7"/>
      <c r="AE45" s="7"/>
      <c r="AF45" s="7"/>
    </row>
    <row r="46" spans="1:32" ht="12.75" customHeight="1">
      <c r="A46" s="6"/>
      <c r="B46" s="7"/>
      <c r="C46" s="7"/>
      <c r="D46" s="7"/>
      <c r="E46" s="7"/>
      <c r="F46" s="7"/>
      <c r="G46" s="7"/>
      <c r="H46" s="7"/>
      <c r="I46" s="7"/>
      <c r="J46" s="7"/>
      <c r="K46" s="7"/>
      <c r="L46" s="7"/>
      <c r="M46" s="36" t="s">
        <v>192</v>
      </c>
      <c r="N46" s="36" t="s">
        <v>192</v>
      </c>
      <c r="O46" s="7"/>
      <c r="P46" s="7"/>
      <c r="Q46" s="7"/>
      <c r="R46" s="7"/>
      <c r="S46" s="7"/>
      <c r="T46" s="7"/>
      <c r="U46" s="7"/>
      <c r="V46" s="7"/>
      <c r="W46" s="7"/>
      <c r="X46" s="7"/>
      <c r="Y46" s="7"/>
      <c r="Z46" s="7"/>
      <c r="AA46" s="7"/>
      <c r="AB46" s="7"/>
      <c r="AC46" s="7"/>
      <c r="AD46" s="7"/>
      <c r="AE46" s="7"/>
      <c r="AF46" s="7"/>
    </row>
    <row r="47" spans="1:32" ht="12.75" customHeight="1">
      <c r="A47" s="6"/>
      <c r="B47" s="7"/>
      <c r="C47" s="7"/>
      <c r="D47" s="7"/>
      <c r="E47" s="7"/>
      <c r="F47" s="7"/>
      <c r="G47" s="7"/>
      <c r="H47" s="7"/>
      <c r="I47" s="7"/>
      <c r="J47" s="7"/>
      <c r="K47" s="7"/>
      <c r="L47" s="7"/>
      <c r="M47" s="36" t="s">
        <v>194</v>
      </c>
      <c r="N47" s="36" t="s">
        <v>194</v>
      </c>
      <c r="O47" s="7"/>
      <c r="P47" s="7"/>
      <c r="Q47" s="7"/>
      <c r="R47" s="7"/>
      <c r="S47" s="7"/>
      <c r="T47" s="7"/>
      <c r="U47" s="7"/>
      <c r="V47" s="7"/>
      <c r="W47" s="7"/>
      <c r="X47" s="7"/>
      <c r="Y47" s="7"/>
      <c r="Z47" s="7"/>
      <c r="AA47" s="7"/>
      <c r="AB47" s="7"/>
      <c r="AC47" s="7"/>
      <c r="AD47" s="7"/>
      <c r="AE47" s="7"/>
      <c r="AF47" s="7"/>
    </row>
    <row r="48" spans="1:32" ht="12.75" customHeight="1">
      <c r="A48" s="6"/>
      <c r="B48" s="7"/>
      <c r="C48" s="7"/>
      <c r="D48" s="7"/>
      <c r="E48" s="7"/>
      <c r="F48" s="7"/>
      <c r="G48" s="7"/>
      <c r="H48" s="7"/>
      <c r="I48" s="7"/>
      <c r="J48" s="7"/>
      <c r="K48" s="7"/>
      <c r="L48" s="7"/>
      <c r="M48" s="36" t="s">
        <v>1997</v>
      </c>
      <c r="N48" s="36" t="s">
        <v>1997</v>
      </c>
      <c r="O48" s="7"/>
      <c r="P48" s="7"/>
      <c r="Q48" s="7"/>
      <c r="R48" s="7"/>
      <c r="S48" s="7"/>
      <c r="T48" s="7"/>
      <c r="U48" s="7"/>
      <c r="V48" s="7"/>
      <c r="W48" s="7"/>
      <c r="X48" s="7"/>
      <c r="Y48" s="7"/>
      <c r="Z48" s="7"/>
      <c r="AA48" s="7"/>
      <c r="AB48" s="7"/>
      <c r="AC48" s="7"/>
      <c r="AD48" s="7"/>
      <c r="AE48" s="7"/>
      <c r="AF48" s="7"/>
    </row>
    <row r="49" spans="1:32" ht="12.75" customHeight="1">
      <c r="A49" s="6"/>
      <c r="B49" s="7"/>
      <c r="C49" s="7"/>
      <c r="D49" s="7"/>
      <c r="E49" s="7"/>
      <c r="F49" s="7"/>
      <c r="G49" s="7"/>
      <c r="H49" s="7"/>
      <c r="I49" s="7"/>
      <c r="J49" s="7"/>
      <c r="K49" s="7"/>
      <c r="L49" s="7"/>
      <c r="M49" s="36" t="s">
        <v>1998</v>
      </c>
      <c r="N49" s="36" t="s">
        <v>1998</v>
      </c>
      <c r="O49" s="7"/>
      <c r="P49" s="7"/>
      <c r="Q49" s="7"/>
      <c r="R49" s="7"/>
      <c r="S49" s="7"/>
      <c r="T49" s="7"/>
      <c r="U49" s="7"/>
      <c r="V49" s="7"/>
      <c r="W49" s="7"/>
      <c r="X49" s="7"/>
      <c r="Y49" s="7"/>
      <c r="Z49" s="7"/>
      <c r="AA49" s="7"/>
      <c r="AB49" s="7"/>
      <c r="AC49" s="7"/>
      <c r="AD49" s="7"/>
      <c r="AE49" s="7"/>
      <c r="AF49" s="7"/>
    </row>
    <row r="50" spans="1:32" ht="12.75" customHeight="1">
      <c r="A50" s="6"/>
      <c r="B50" s="7"/>
      <c r="C50" s="7"/>
      <c r="D50" s="7"/>
      <c r="E50" s="7"/>
      <c r="F50" s="7"/>
      <c r="G50" s="7"/>
      <c r="H50" s="7"/>
      <c r="I50" s="7"/>
      <c r="J50" s="7"/>
      <c r="K50" s="7"/>
      <c r="L50" s="7"/>
      <c r="M50" s="38" t="s">
        <v>239</v>
      </c>
      <c r="N50" s="36" t="s">
        <v>239</v>
      </c>
      <c r="O50" s="7"/>
      <c r="P50" s="7"/>
      <c r="Q50" s="7"/>
      <c r="R50" s="7"/>
      <c r="S50" s="7"/>
      <c r="T50" s="7"/>
      <c r="U50" s="7"/>
      <c r="V50" s="7"/>
      <c r="W50" s="7"/>
      <c r="X50" s="7"/>
      <c r="Y50" s="7"/>
      <c r="Z50" s="7"/>
      <c r="AA50" s="7"/>
      <c r="AB50" s="7"/>
      <c r="AC50" s="7"/>
      <c r="AD50" s="7"/>
      <c r="AE50" s="7"/>
      <c r="AF50" s="7"/>
    </row>
    <row r="51" spans="1:32" ht="12.75" customHeight="1">
      <c r="A51" s="6"/>
      <c r="B51" s="7"/>
      <c r="C51" s="7"/>
      <c r="D51" s="7"/>
      <c r="E51" s="7"/>
      <c r="F51" s="7"/>
      <c r="G51" s="7"/>
      <c r="H51" s="7"/>
      <c r="I51" s="7"/>
      <c r="J51" s="7"/>
      <c r="K51" s="7"/>
      <c r="L51" s="7"/>
      <c r="M51" s="38" t="s">
        <v>1999</v>
      </c>
      <c r="N51" s="36" t="s">
        <v>237</v>
      </c>
      <c r="O51" s="7"/>
      <c r="P51" s="7"/>
      <c r="Q51" s="7"/>
      <c r="R51" s="7"/>
      <c r="S51" s="7"/>
      <c r="T51" s="7"/>
      <c r="U51" s="7"/>
      <c r="V51" s="7"/>
      <c r="W51" s="7"/>
      <c r="X51" s="7"/>
      <c r="Y51" s="7"/>
      <c r="Z51" s="7"/>
      <c r="AA51" s="7"/>
      <c r="AB51" s="7"/>
      <c r="AC51" s="7"/>
      <c r="AD51" s="7"/>
      <c r="AE51" s="7"/>
      <c r="AF51" s="7"/>
    </row>
    <row r="52" spans="1:32" ht="12.95">
      <c r="A52" s="6"/>
      <c r="B52" s="7"/>
      <c r="C52" s="7"/>
      <c r="D52" s="7"/>
      <c r="E52" s="7"/>
      <c r="F52" s="7"/>
      <c r="G52" s="7"/>
      <c r="H52" s="7"/>
      <c r="I52" s="7"/>
      <c r="J52" s="7"/>
      <c r="K52" s="7"/>
      <c r="L52" s="7"/>
      <c r="M52" s="38" t="s">
        <v>2000</v>
      </c>
      <c r="N52" s="36" t="s">
        <v>237</v>
      </c>
      <c r="O52" s="7"/>
      <c r="P52" s="7"/>
      <c r="Q52" s="7"/>
      <c r="R52" s="7"/>
      <c r="S52" s="7"/>
      <c r="T52" s="7"/>
      <c r="U52" s="7"/>
      <c r="V52" s="7"/>
      <c r="W52" s="7"/>
      <c r="X52" s="7"/>
      <c r="Y52" s="7"/>
      <c r="Z52" s="7"/>
      <c r="AA52" s="7"/>
      <c r="AB52" s="7"/>
      <c r="AC52" s="7"/>
      <c r="AD52" s="7"/>
      <c r="AE52" s="7"/>
      <c r="AF52" s="7"/>
    </row>
    <row r="53" spans="1:32" ht="12.95">
      <c r="A53" s="6"/>
      <c r="B53" s="7"/>
      <c r="C53" s="7"/>
      <c r="D53" s="7"/>
      <c r="E53" s="7"/>
      <c r="F53" s="7"/>
      <c r="G53" s="7"/>
      <c r="H53" s="7"/>
      <c r="I53" s="7"/>
      <c r="J53" s="7"/>
      <c r="K53" s="7"/>
      <c r="L53" s="7"/>
      <c r="M53" s="36" t="s">
        <v>246</v>
      </c>
      <c r="N53" s="36" t="s">
        <v>246</v>
      </c>
      <c r="O53" s="7"/>
      <c r="P53" s="7"/>
      <c r="Q53" s="7"/>
      <c r="R53" s="7"/>
      <c r="S53" s="7"/>
      <c r="T53" s="7"/>
      <c r="U53" s="7"/>
      <c r="V53" s="7"/>
      <c r="W53" s="7"/>
      <c r="X53" s="7"/>
      <c r="Y53" s="7"/>
      <c r="Z53" s="7"/>
      <c r="AA53" s="7"/>
      <c r="AB53" s="7"/>
      <c r="AC53" s="7"/>
      <c r="AD53" s="7"/>
      <c r="AE53" s="7"/>
      <c r="AF53" s="7"/>
    </row>
    <row r="54" spans="1:32" ht="12.95">
      <c r="A54" s="6"/>
      <c r="B54" s="7"/>
      <c r="C54" s="7"/>
      <c r="D54" s="7"/>
      <c r="E54" s="7"/>
      <c r="F54" s="7"/>
      <c r="G54" s="7"/>
      <c r="H54" s="7"/>
      <c r="I54" s="7"/>
      <c r="J54" s="7"/>
      <c r="K54" s="7"/>
      <c r="L54" s="7"/>
      <c r="M54" s="36" t="s">
        <v>256</v>
      </c>
      <c r="N54" s="36" t="s">
        <v>256</v>
      </c>
      <c r="O54" s="7"/>
      <c r="P54" s="7"/>
      <c r="Q54" s="7"/>
      <c r="R54" s="7"/>
      <c r="S54" s="7"/>
      <c r="T54" s="7"/>
      <c r="U54" s="7"/>
      <c r="V54" s="7"/>
      <c r="W54" s="7"/>
      <c r="X54" s="7"/>
      <c r="Y54" s="7"/>
      <c r="Z54" s="7"/>
      <c r="AA54" s="7"/>
      <c r="AB54" s="7"/>
      <c r="AC54" s="7"/>
      <c r="AD54" s="7"/>
      <c r="AE54" s="7"/>
      <c r="AF54" s="7"/>
    </row>
    <row r="55" spans="1:32" ht="12.95">
      <c r="A55" s="6"/>
      <c r="B55" s="7"/>
      <c r="C55" s="7"/>
      <c r="D55" s="7"/>
      <c r="E55" s="7"/>
      <c r="F55" s="7"/>
      <c r="G55" s="7"/>
      <c r="H55" s="7"/>
      <c r="I55" s="7"/>
      <c r="J55" s="7"/>
      <c r="K55" s="7"/>
      <c r="L55" s="7"/>
      <c r="M55" s="36" t="s">
        <v>227</v>
      </c>
      <c r="N55" s="36" t="s">
        <v>227</v>
      </c>
      <c r="O55" s="7"/>
      <c r="P55" s="7"/>
      <c r="Q55" s="7"/>
      <c r="R55" s="7"/>
      <c r="S55" s="7"/>
      <c r="T55" s="7"/>
      <c r="U55" s="7"/>
      <c r="V55" s="7"/>
      <c r="W55" s="7"/>
      <c r="X55" s="7"/>
      <c r="Y55" s="7"/>
      <c r="Z55" s="7"/>
      <c r="AA55" s="7"/>
      <c r="AB55" s="7"/>
      <c r="AC55" s="7"/>
      <c r="AD55" s="7"/>
      <c r="AE55" s="7"/>
      <c r="AF55" s="7"/>
    </row>
    <row r="56" spans="1:32" ht="12.95">
      <c r="A56" s="6"/>
      <c r="B56" s="7"/>
      <c r="C56" s="7"/>
      <c r="D56" s="7"/>
      <c r="E56" s="7"/>
      <c r="F56" s="7"/>
      <c r="G56" s="7"/>
      <c r="H56" s="7"/>
      <c r="I56" s="7"/>
      <c r="J56" s="7"/>
      <c r="K56" s="7"/>
      <c r="L56" s="7"/>
      <c r="M56" s="36" t="s">
        <v>278</v>
      </c>
      <c r="N56" s="36" t="s">
        <v>278</v>
      </c>
      <c r="O56" s="7"/>
      <c r="P56" s="7"/>
      <c r="Q56" s="7"/>
      <c r="R56" s="7"/>
      <c r="S56" s="7"/>
      <c r="T56" s="7"/>
      <c r="U56" s="7"/>
      <c r="V56" s="7"/>
      <c r="W56" s="7"/>
      <c r="X56" s="7"/>
      <c r="Y56" s="7"/>
      <c r="Z56" s="7"/>
      <c r="AA56" s="7"/>
      <c r="AB56" s="7"/>
      <c r="AC56" s="7"/>
      <c r="AD56" s="7"/>
      <c r="AE56" s="7"/>
      <c r="AF56" s="7"/>
    </row>
    <row r="57" spans="1:32" ht="12.95">
      <c r="A57" s="6"/>
      <c r="B57" s="7"/>
      <c r="C57" s="7"/>
      <c r="D57" s="7"/>
      <c r="E57" s="7"/>
      <c r="F57" s="7"/>
      <c r="G57" s="7"/>
      <c r="H57" s="7"/>
      <c r="I57" s="7"/>
      <c r="J57" s="7"/>
      <c r="K57" s="7"/>
      <c r="L57" s="7"/>
      <c r="M57" s="36" t="s">
        <v>198</v>
      </c>
      <c r="N57" s="36" t="s">
        <v>198</v>
      </c>
      <c r="O57" s="7"/>
      <c r="P57" s="7"/>
      <c r="Q57" s="7"/>
      <c r="R57" s="7"/>
      <c r="S57" s="7"/>
      <c r="T57" s="7"/>
      <c r="U57" s="7"/>
      <c r="V57" s="7"/>
      <c r="W57" s="7"/>
      <c r="X57" s="7"/>
      <c r="Y57" s="7"/>
      <c r="Z57" s="7"/>
      <c r="AA57" s="7"/>
      <c r="AB57" s="7"/>
      <c r="AC57" s="7"/>
      <c r="AD57" s="7"/>
      <c r="AE57" s="7"/>
      <c r="AF57" s="7"/>
    </row>
    <row r="58" spans="1:32" ht="12.95">
      <c r="A58" s="6"/>
      <c r="B58" s="7"/>
      <c r="C58" s="7"/>
      <c r="D58" s="7"/>
      <c r="E58" s="7"/>
      <c r="F58" s="7"/>
      <c r="G58" s="7"/>
      <c r="H58" s="7"/>
      <c r="I58" s="7"/>
      <c r="J58" s="7"/>
      <c r="K58" s="7"/>
      <c r="L58" s="7"/>
      <c r="M58" s="36" t="s">
        <v>200</v>
      </c>
      <c r="N58" s="36" t="s">
        <v>200</v>
      </c>
      <c r="O58" s="7"/>
      <c r="P58" s="7"/>
      <c r="Q58" s="7"/>
      <c r="R58" s="7"/>
      <c r="S58" s="7"/>
      <c r="T58" s="7"/>
      <c r="U58" s="7"/>
      <c r="V58" s="7"/>
      <c r="W58" s="7"/>
      <c r="X58" s="7"/>
      <c r="Y58" s="7"/>
      <c r="Z58" s="7"/>
      <c r="AA58" s="7"/>
      <c r="AB58" s="7"/>
      <c r="AC58" s="7"/>
      <c r="AD58" s="7"/>
      <c r="AE58" s="7"/>
      <c r="AF58" s="7"/>
    </row>
    <row r="59" spans="1:32" ht="12.95">
      <c r="A59" s="6"/>
      <c r="B59" s="7"/>
      <c r="C59" s="7"/>
      <c r="D59" s="7"/>
      <c r="E59" s="7"/>
      <c r="F59" s="7"/>
      <c r="G59" s="7"/>
      <c r="H59" s="7"/>
      <c r="I59" s="7"/>
      <c r="J59" s="7"/>
      <c r="K59" s="7"/>
      <c r="L59" s="7"/>
      <c r="M59" s="36" t="s">
        <v>233</v>
      </c>
      <c r="N59" s="36" t="s">
        <v>233</v>
      </c>
      <c r="O59" s="7"/>
      <c r="P59" s="7"/>
      <c r="Q59" s="7"/>
      <c r="R59" s="7"/>
      <c r="S59" s="7"/>
      <c r="T59" s="7"/>
      <c r="U59" s="7"/>
      <c r="V59" s="7"/>
      <c r="W59" s="7"/>
      <c r="X59" s="7"/>
      <c r="Y59" s="7"/>
      <c r="Z59" s="7"/>
      <c r="AA59" s="7"/>
      <c r="AB59" s="7"/>
      <c r="AC59" s="7"/>
      <c r="AD59" s="7"/>
      <c r="AE59" s="7"/>
      <c r="AF59" s="7"/>
    </row>
    <row r="60" spans="1:32" ht="12.95">
      <c r="A60" s="6"/>
      <c r="B60" s="7"/>
      <c r="C60" s="7"/>
      <c r="D60" s="7"/>
      <c r="E60" s="7"/>
      <c r="F60" s="7"/>
      <c r="G60" s="7"/>
      <c r="H60" s="7"/>
      <c r="I60" s="7"/>
      <c r="J60" s="7"/>
      <c r="K60" s="7"/>
      <c r="L60" s="7"/>
      <c r="M60" s="36" t="s">
        <v>235</v>
      </c>
      <c r="N60" s="36" t="s">
        <v>235</v>
      </c>
      <c r="O60" s="7"/>
      <c r="P60" s="7"/>
      <c r="Q60" s="7"/>
      <c r="R60" s="7"/>
      <c r="S60" s="7"/>
      <c r="T60" s="7"/>
      <c r="U60" s="7"/>
      <c r="V60" s="7"/>
      <c r="W60" s="7"/>
      <c r="X60" s="7"/>
      <c r="Y60" s="7"/>
      <c r="Z60" s="7"/>
      <c r="AA60" s="7"/>
      <c r="AB60" s="7"/>
      <c r="AC60" s="7"/>
      <c r="AD60" s="7"/>
      <c r="AE60" s="7"/>
      <c r="AF60" s="7"/>
    </row>
    <row r="61" spans="1:32" ht="12.95">
      <c r="A61" s="6"/>
      <c r="B61" s="7"/>
      <c r="C61" s="7"/>
      <c r="D61" s="7"/>
      <c r="E61" s="7"/>
      <c r="F61" s="7"/>
      <c r="G61" s="7"/>
      <c r="H61" s="7"/>
      <c r="I61" s="7"/>
      <c r="J61" s="7"/>
      <c r="K61" s="7"/>
      <c r="L61" s="7"/>
      <c r="M61" s="36" t="s">
        <v>229</v>
      </c>
      <c r="N61" s="36" t="s">
        <v>229</v>
      </c>
      <c r="O61" s="7"/>
      <c r="P61" s="7"/>
      <c r="Q61" s="7"/>
      <c r="R61" s="7"/>
      <c r="S61" s="7"/>
      <c r="T61" s="7"/>
      <c r="U61" s="7"/>
      <c r="V61" s="7"/>
      <c r="W61" s="7"/>
      <c r="X61" s="7"/>
      <c r="Y61" s="7"/>
      <c r="Z61" s="7"/>
      <c r="AA61" s="7"/>
      <c r="AB61" s="7"/>
      <c r="AC61" s="7"/>
      <c r="AD61" s="7"/>
      <c r="AE61" s="7"/>
      <c r="AF61" s="7"/>
    </row>
    <row r="62" spans="1:32" ht="12.95">
      <c r="A62" s="6"/>
      <c r="B62" s="7"/>
      <c r="C62" s="7"/>
      <c r="D62" s="7"/>
      <c r="E62" s="7"/>
      <c r="F62" s="7"/>
      <c r="G62" s="7"/>
      <c r="H62" s="7"/>
      <c r="I62" s="7"/>
      <c r="J62" s="7"/>
      <c r="K62" s="7"/>
      <c r="L62" s="7"/>
      <c r="M62" s="36" t="s">
        <v>219</v>
      </c>
      <c r="N62" s="36" t="s">
        <v>219</v>
      </c>
      <c r="O62" s="7"/>
      <c r="P62" s="7"/>
      <c r="Q62" s="7"/>
      <c r="R62" s="7"/>
      <c r="S62" s="7"/>
      <c r="T62" s="7"/>
      <c r="U62" s="7"/>
      <c r="V62" s="7"/>
      <c r="W62" s="7"/>
      <c r="X62" s="7"/>
      <c r="Y62" s="7"/>
      <c r="Z62" s="7"/>
      <c r="AA62" s="7"/>
      <c r="AB62" s="7"/>
      <c r="AC62" s="7"/>
      <c r="AD62" s="7"/>
      <c r="AE62" s="7"/>
      <c r="AF62" s="7"/>
    </row>
    <row r="63" spans="1:32" ht="12.95">
      <c r="A63" s="6"/>
      <c r="B63" s="7"/>
      <c r="C63" s="7"/>
      <c r="D63" s="7"/>
      <c r="E63" s="7"/>
      <c r="F63" s="7"/>
      <c r="G63" s="7"/>
      <c r="H63" s="7"/>
      <c r="I63" s="7"/>
      <c r="J63" s="7"/>
      <c r="K63" s="7"/>
      <c r="L63" s="7"/>
      <c r="M63" s="36" t="s">
        <v>221</v>
      </c>
      <c r="N63" s="36" t="s">
        <v>221</v>
      </c>
      <c r="O63" s="7"/>
      <c r="P63" s="7"/>
      <c r="Q63" s="7"/>
      <c r="R63" s="7"/>
      <c r="S63" s="7"/>
      <c r="T63" s="7"/>
      <c r="U63" s="7"/>
      <c r="V63" s="7"/>
      <c r="W63" s="7"/>
      <c r="X63" s="7"/>
      <c r="Y63" s="7"/>
      <c r="Z63" s="7"/>
      <c r="AA63" s="7"/>
      <c r="AB63" s="7"/>
      <c r="AC63" s="7"/>
      <c r="AD63" s="7"/>
      <c r="AE63" s="7"/>
      <c r="AF63" s="7"/>
    </row>
    <row r="64" spans="1:32" ht="12.95">
      <c r="A64" s="6"/>
      <c r="B64" s="7"/>
      <c r="C64" s="7"/>
      <c r="D64" s="7"/>
      <c r="E64" s="7"/>
      <c r="F64" s="7"/>
      <c r="G64" s="7"/>
      <c r="H64" s="7"/>
      <c r="I64" s="7"/>
      <c r="J64" s="7"/>
      <c r="K64" s="7"/>
      <c r="L64" s="7"/>
      <c r="M64" s="36" t="s">
        <v>282</v>
      </c>
      <c r="N64" s="36" t="s">
        <v>282</v>
      </c>
      <c r="O64" s="7"/>
      <c r="P64" s="7"/>
      <c r="Q64" s="7"/>
      <c r="R64" s="7"/>
      <c r="S64" s="7"/>
      <c r="T64" s="7"/>
      <c r="U64" s="7"/>
      <c r="V64" s="7"/>
      <c r="W64" s="7"/>
      <c r="X64" s="7"/>
      <c r="Y64" s="7"/>
      <c r="Z64" s="7"/>
      <c r="AA64" s="7"/>
      <c r="AB64" s="7"/>
      <c r="AC64" s="7"/>
      <c r="AD64" s="7"/>
      <c r="AE64" s="7"/>
      <c r="AF64" s="7"/>
    </row>
    <row r="65" spans="1:32" ht="12.95">
      <c r="A65" s="6"/>
      <c r="B65" s="7"/>
      <c r="C65" s="7"/>
      <c r="D65" s="7"/>
      <c r="E65" s="7"/>
      <c r="F65" s="7"/>
      <c r="G65" s="7"/>
      <c r="H65" s="7"/>
      <c r="I65" s="7"/>
      <c r="J65" s="7"/>
      <c r="K65" s="7"/>
      <c r="L65" s="7"/>
      <c r="M65" s="36" t="s">
        <v>284</v>
      </c>
      <c r="N65" s="36" t="s">
        <v>284</v>
      </c>
      <c r="O65" s="7"/>
      <c r="P65" s="7"/>
      <c r="Q65" s="7"/>
      <c r="R65" s="7"/>
      <c r="S65" s="7"/>
      <c r="T65" s="7"/>
      <c r="U65" s="7"/>
      <c r="V65" s="7"/>
      <c r="W65" s="7"/>
      <c r="X65" s="7"/>
      <c r="Y65" s="7"/>
      <c r="Z65" s="7"/>
      <c r="AA65" s="7"/>
      <c r="AB65" s="7"/>
      <c r="AC65" s="7"/>
      <c r="AD65" s="7"/>
      <c r="AE65" s="7"/>
      <c r="AF65" s="7"/>
    </row>
    <row r="66" spans="1:32" ht="12.95">
      <c r="A66" s="6"/>
      <c r="B66" s="7"/>
      <c r="C66" s="7"/>
      <c r="D66" s="7"/>
      <c r="E66" s="7"/>
      <c r="F66" s="7"/>
      <c r="G66" s="7"/>
      <c r="H66" s="7"/>
      <c r="I66" s="7"/>
      <c r="J66" s="7"/>
      <c r="K66" s="7"/>
      <c r="L66" s="7"/>
      <c r="M66" s="36" t="s">
        <v>286</v>
      </c>
      <c r="N66" s="36" t="s">
        <v>286</v>
      </c>
      <c r="O66" s="7"/>
      <c r="P66" s="7"/>
      <c r="Q66" s="7"/>
      <c r="R66" s="7"/>
      <c r="S66" s="7"/>
      <c r="T66" s="7"/>
      <c r="U66" s="7"/>
      <c r="V66" s="7"/>
      <c r="W66" s="7"/>
      <c r="X66" s="7"/>
      <c r="Y66" s="7"/>
      <c r="Z66" s="7"/>
      <c r="AA66" s="7"/>
      <c r="AB66" s="7"/>
      <c r="AC66" s="7"/>
      <c r="AD66" s="7"/>
      <c r="AE66" s="7"/>
      <c r="AF66" s="7"/>
    </row>
    <row r="67" spans="1:32" ht="12.95">
      <c r="A67" s="6"/>
      <c r="B67" s="7"/>
      <c r="C67" s="7"/>
      <c r="D67" s="7"/>
      <c r="E67" s="7"/>
      <c r="F67" s="7"/>
      <c r="G67" s="7"/>
      <c r="H67" s="7"/>
      <c r="I67" s="7"/>
      <c r="J67" s="7"/>
      <c r="K67" s="7"/>
      <c r="L67" s="7"/>
      <c r="M67" s="36" t="s">
        <v>288</v>
      </c>
      <c r="N67" s="36" t="s">
        <v>288</v>
      </c>
      <c r="O67" s="7"/>
      <c r="P67" s="7"/>
      <c r="Q67" s="7"/>
      <c r="R67" s="7"/>
      <c r="S67" s="7"/>
      <c r="T67" s="7"/>
      <c r="U67" s="7"/>
      <c r="V67" s="7"/>
      <c r="W67" s="7"/>
      <c r="X67" s="7"/>
      <c r="Y67" s="7"/>
      <c r="Z67" s="7"/>
      <c r="AA67" s="7"/>
      <c r="AB67" s="7"/>
      <c r="AC67" s="7"/>
      <c r="AD67" s="7"/>
      <c r="AE67" s="7"/>
      <c r="AF67" s="7"/>
    </row>
    <row r="68" spans="1:32" ht="12.95">
      <c r="A68" s="6"/>
      <c r="B68" s="7"/>
      <c r="C68" s="7"/>
      <c r="D68" s="7"/>
      <c r="E68" s="7"/>
      <c r="F68" s="7"/>
      <c r="G68" s="7"/>
      <c r="H68" s="7"/>
      <c r="I68" s="7"/>
      <c r="J68" s="7"/>
      <c r="K68" s="7"/>
      <c r="L68" s="7"/>
      <c r="M68" s="36" t="s">
        <v>290</v>
      </c>
      <c r="N68" s="36" t="s">
        <v>290</v>
      </c>
      <c r="O68" s="7"/>
      <c r="P68" s="7"/>
      <c r="Q68" s="7"/>
      <c r="R68" s="7"/>
      <c r="S68" s="7"/>
      <c r="T68" s="7"/>
      <c r="U68" s="7"/>
      <c r="V68" s="7"/>
      <c r="W68" s="7"/>
      <c r="X68" s="7"/>
      <c r="Y68" s="7"/>
      <c r="Z68" s="7"/>
      <c r="AA68" s="7"/>
      <c r="AB68" s="7"/>
      <c r="AC68" s="7"/>
      <c r="AD68" s="7"/>
      <c r="AE68" s="7"/>
      <c r="AF68" s="7"/>
    </row>
    <row r="69" spans="1:32" ht="12.95">
      <c r="A69" s="6"/>
      <c r="B69" s="7"/>
      <c r="C69" s="7"/>
      <c r="D69" s="7"/>
      <c r="E69" s="7"/>
      <c r="F69" s="7"/>
      <c r="G69" s="7"/>
      <c r="H69" s="7"/>
      <c r="I69" s="7"/>
      <c r="J69" s="7"/>
      <c r="K69" s="7"/>
      <c r="L69" s="7"/>
      <c r="M69" s="36" t="s">
        <v>292</v>
      </c>
      <c r="N69" s="36" t="s">
        <v>292</v>
      </c>
      <c r="O69" s="7"/>
      <c r="P69" s="7"/>
      <c r="Q69" s="7"/>
      <c r="R69" s="7"/>
      <c r="S69" s="7"/>
      <c r="T69" s="7"/>
      <c r="U69" s="7"/>
      <c r="V69" s="7"/>
      <c r="W69" s="7"/>
      <c r="X69" s="7"/>
      <c r="Y69" s="7"/>
      <c r="Z69" s="7"/>
      <c r="AA69" s="7"/>
      <c r="AB69" s="7"/>
      <c r="AC69" s="7"/>
      <c r="AD69" s="7"/>
      <c r="AE69" s="7"/>
      <c r="AF69" s="7"/>
    </row>
    <row r="70" spans="1:32" ht="12.95">
      <c r="A70" s="6"/>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12.95">
      <c r="A71" s="6"/>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12.95">
      <c r="A72" s="6"/>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12.95">
      <c r="A73" s="6"/>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12.95">
      <c r="A74" s="6"/>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12.95">
      <c r="A75" s="6"/>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12.95">
      <c r="A76" s="6"/>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12.95">
      <c r="A77" s="6"/>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12.95">
      <c r="A78" s="6"/>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12.95">
      <c r="A79" s="6"/>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12.95">
      <c r="A80" s="6"/>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12.95">
      <c r="A81" s="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12.95">
      <c r="A82" s="6"/>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12.95">
      <c r="A83" s="6"/>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15.75" customHeight="1">
      <c r="A84" s="6"/>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15" customHeight="1">
      <c r="A85" s="6"/>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12.95">
      <c r="A86" s="6"/>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12.95">
      <c r="A87" s="6"/>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12.95">
      <c r="A88" s="6"/>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12.95">
      <c r="A89" s="6"/>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12.95">
      <c r="A90" s="6"/>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12.95">
      <c r="A91" s="6"/>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12.95">
      <c r="A92" s="6"/>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12.95">
      <c r="A93" s="6"/>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12.95">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12.95">
      <c r="A95" s="6"/>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12.95">
      <c r="A96" s="6"/>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12.95">
      <c r="A97" s="6"/>
      <c r="B97" s="7"/>
      <c r="C97" s="7"/>
      <c r="D97" s="7"/>
      <c r="E97" s="7"/>
      <c r="F97" s="7"/>
      <c r="G97" s="7"/>
      <c r="H97" s="7"/>
      <c r="I97" s="7"/>
      <c r="J97" s="7"/>
      <c r="K97" s="7"/>
      <c r="L97" s="7"/>
      <c r="M97" s="7"/>
      <c r="N97" s="7"/>
      <c r="O97" s="7"/>
      <c r="P97" s="7"/>
      <c r="Q97" s="7"/>
      <c r="R97" s="37"/>
      <c r="S97" s="7"/>
      <c r="T97" s="7"/>
      <c r="U97" s="7"/>
      <c r="V97" s="7"/>
      <c r="W97" s="7"/>
      <c r="X97" s="7"/>
      <c r="Y97" s="7"/>
      <c r="Z97" s="7"/>
      <c r="AA97" s="7"/>
      <c r="AB97" s="7"/>
      <c r="AC97" s="7"/>
      <c r="AD97" s="7"/>
      <c r="AE97" s="7"/>
      <c r="AF97" s="7"/>
    </row>
    <row r="98" spans="1:32" ht="12.95">
      <c r="A98" s="6"/>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12.95">
      <c r="A99" s="6"/>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12.95">
      <c r="A100" s="6"/>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12.95">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12.95">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12.95">
      <c r="A103" s="6"/>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12.95">
      <c r="A104" s="6"/>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12.95">
      <c r="A105" s="6"/>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12.95">
      <c r="A106" s="6"/>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12.95">
      <c r="A107" s="6"/>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12.95">
      <c r="A108" s="6"/>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12.95">
      <c r="A109" s="6"/>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12.95">
      <c r="A110" s="6"/>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12.95">
      <c r="A111" s="6"/>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12.95">
      <c r="A112" s="6"/>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12.95">
      <c r="A113" s="6"/>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12.95">
      <c r="A114" s="6"/>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12.95">
      <c r="A115" s="6"/>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12.95">
      <c r="A116" s="6"/>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12.95">
      <c r="A117" s="6"/>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12.95">
      <c r="A118" s="6"/>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12.95">
      <c r="A119" s="6"/>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12.95">
      <c r="A120" s="6"/>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12.95">
      <c r="A121" s="6"/>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12.95">
      <c r="A122" s="6"/>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12.95">
      <c r="A123" s="6"/>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12.95">
      <c r="A124" s="6"/>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12.95">
      <c r="A125" s="6"/>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12.95">
      <c r="A126" s="6"/>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12.95">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12.95">
      <c r="A128" s="6"/>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12.95">
      <c r="A129" s="6"/>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12.95">
      <c r="A130" s="6"/>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12.95">
      <c r="A131" s="6"/>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12.95">
      <c r="A132" s="6"/>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12.95">
      <c r="A133" s="6"/>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12.95">
      <c r="A134" s="6"/>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12.95">
      <c r="A135" s="6"/>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12.95">
      <c r="A136" s="6"/>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12.95">
      <c r="A137" s="6"/>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12.95">
      <c r="A138" s="6"/>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12.95">
      <c r="A139" s="6"/>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12.95">
      <c r="A140" s="6"/>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12.95">
      <c r="A141" s="6"/>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12.95">
      <c r="A142" s="6"/>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12.95">
      <c r="A143" s="6"/>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12.95">
      <c r="A144" s="6"/>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12.95">
      <c r="A145" s="6"/>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12.95">
      <c r="A146" s="6"/>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12.95">
      <c r="A147" s="6"/>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12.95">
      <c r="A148" s="6"/>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12.95">
      <c r="A149" s="6"/>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12.95">
      <c r="A150" s="6"/>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12.95">
      <c r="A151" s="6"/>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12.95">
      <c r="A152" s="6"/>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12.95">
      <c r="A153" s="6"/>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12.95">
      <c r="A154" s="6"/>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12.95">
      <c r="A155" s="6"/>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12.95">
      <c r="A156" s="6"/>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12.95">
      <c r="A157" s="6"/>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12.95">
      <c r="A158" s="6"/>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12.95">
      <c r="A159" s="6"/>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12.95">
      <c r="A160" s="6"/>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12.95">
      <c r="A161" s="6"/>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12.95">
      <c r="A162" s="6"/>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12.95">
      <c r="A163" s="6"/>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12.95">
      <c r="A164" s="6"/>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12.95">
      <c r="A165" s="6"/>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12.95">
      <c r="A166" s="6"/>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12.95">
      <c r="A167" s="6"/>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12.95">
      <c r="A168" s="6"/>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12.95">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12.95">
      <c r="A170" s="6"/>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12.95">
      <c r="A171" s="6"/>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12.95">
      <c r="A172" s="6"/>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12.95">
      <c r="A173" s="6"/>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12.95">
      <c r="A174" s="6"/>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12.95">
      <c r="A175" s="6"/>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12.95">
      <c r="A176" s="6"/>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12.95">
      <c r="A177" s="6"/>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12.95">
      <c r="A178" s="6"/>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12.95">
      <c r="A179" s="6"/>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12.95">
      <c r="A180" s="6"/>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12.95">
      <c r="A181" s="6"/>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12.95">
      <c r="A182" s="6"/>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12.95">
      <c r="A183" s="6"/>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12.95">
      <c r="A184" s="6"/>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12.95">
      <c r="A185" s="6"/>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12.95">
      <c r="A186" s="6"/>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12.95">
      <c r="A187" s="6"/>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12.95">
      <c r="A188" s="6"/>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12.95">
      <c r="A189" s="6"/>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12.95">
      <c r="A190" s="6"/>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12.95">
      <c r="A191" s="6"/>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12.95">
      <c r="A192" s="6"/>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12.95">
      <c r="A193" s="6"/>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12.95">
      <c r="A194" s="6"/>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12.95">
      <c r="A195" s="6"/>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12.95">
      <c r="A196" s="6"/>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12.95">
      <c r="A197" s="6"/>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12.95">
      <c r="A198" s="6"/>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12.95">
      <c r="A199" s="6"/>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12.95">
      <c r="A200" s="6"/>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12.95">
      <c r="A201" s="6"/>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12.95">
      <c r="A202" s="6"/>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12.95">
      <c r="A203" s="6"/>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12.95">
      <c r="A204" s="6"/>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12.95">
      <c r="A205" s="6"/>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12.95">
      <c r="A206" s="6"/>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12.95">
      <c r="A207" s="6"/>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12.95">
      <c r="A208" s="6"/>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12.95">
      <c r="A209" s="6"/>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12.95">
      <c r="A210" s="6"/>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12.95">
      <c r="A211" s="6"/>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12.95">
      <c r="A212" s="6"/>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12.95">
      <c r="A213" s="6"/>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12.95">
      <c r="A214" s="6"/>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12.95">
      <c r="A215" s="6"/>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12.95">
      <c r="A216" s="6"/>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12.95">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12.95">
      <c r="A218" s="6"/>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12.95">
      <c r="A219" s="6"/>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12.95">
      <c r="A220" s="6"/>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12.95">
      <c r="A221" s="6"/>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12.95">
      <c r="A222" s="6"/>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12.95">
      <c r="A223" s="6"/>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12.95">
      <c r="A224" s="6"/>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12.95">
      <c r="A225" s="6"/>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12.95">
      <c r="A226" s="6"/>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12.95">
      <c r="A227" s="6"/>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12.95">
      <c r="A228" s="6"/>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12.95">
      <c r="A229" s="6"/>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12.95">
      <c r="A230" s="6"/>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12.95">
      <c r="A231" s="6"/>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12.95">
      <c r="A232" s="6"/>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12.95">
      <c r="A233" s="6"/>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12.95">
      <c r="A234" s="6"/>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12.95">
      <c r="A235" s="6"/>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12.95">
      <c r="A236" s="6"/>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12.95">
      <c r="A237" s="6"/>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12.95">
      <c r="A238" s="6"/>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12.95">
      <c r="A239" s="6"/>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12.95">
      <c r="A240" s="6"/>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12.95">
      <c r="A241" s="6"/>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12.95">
      <c r="A242" s="6"/>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12.95">
      <c r="A243" s="6"/>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12.95">
      <c r="A244" s="6"/>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12.95">
      <c r="A245" s="6"/>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12.95">
      <c r="A246" s="6"/>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12.95">
      <c r="A247" s="6"/>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12.95">
      <c r="A248" s="6"/>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12.95">
      <c r="A249" s="6"/>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12.95">
      <c r="A250" s="6"/>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12.95">
      <c r="A251" s="6"/>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12.95">
      <c r="A252" s="6"/>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12.95">
      <c r="A253" s="6"/>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12.95">
      <c r="A254" s="6"/>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12.95">
      <c r="A255" s="6"/>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12.95">
      <c r="A256" s="6"/>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12.95">
      <c r="A257" s="6"/>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12.95">
      <c r="A258" s="6"/>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12.95">
      <c r="A259" s="6"/>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12.95">
      <c r="A260" s="6"/>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12.95">
      <c r="A261" s="6"/>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12.95">
      <c r="A262" s="6"/>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12.95">
      <c r="A263" s="6"/>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12.95">
      <c r="A264" s="6"/>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12.95">
      <c r="A265" s="6"/>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12.95">
      <c r="A266" s="6"/>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12.95">
      <c r="A267" s="6"/>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12.95">
      <c r="A268" s="6"/>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12.95">
      <c r="A269" s="6"/>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12.95">
      <c r="A270" s="6"/>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12.95">
      <c r="A271" s="6"/>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12.95">
      <c r="A272" s="6"/>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12.95">
      <c r="A273" s="6"/>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12.95">
      <c r="A274" s="6"/>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12.95">
      <c r="A275" s="6"/>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12.95">
      <c r="A276" s="6"/>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12.95">
      <c r="A277" s="6"/>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12.95">
      <c r="A278" s="6"/>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12.95">
      <c r="A279" s="6"/>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12.95">
      <c r="A280" s="6"/>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12.95">
      <c r="A281" s="6"/>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12.95">
      <c r="A282" s="6"/>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12.95">
      <c r="A283" s="6"/>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12.95">
      <c r="A284" s="6"/>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12.95">
      <c r="A285" s="6"/>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12.95">
      <c r="A286" s="6"/>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12.95">
      <c r="A287" s="6"/>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12.95">
      <c r="A288" s="6"/>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12.95">
      <c r="A289" s="6"/>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12.95">
      <c r="A290" s="6"/>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12.95">
      <c r="A291" s="6"/>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12.95">
      <c r="A292" s="6"/>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12.95">
      <c r="A293" s="6"/>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12.95">
      <c r="A294" s="6"/>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12.95">
      <c r="A295" s="6"/>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12.95">
      <c r="A296" s="6"/>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12.95">
      <c r="A297" s="6"/>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12.95">
      <c r="A298" s="6"/>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12.95">
      <c r="A299" s="6"/>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12.95">
      <c r="A300" s="6"/>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12.95">
      <c r="A301" s="6"/>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12.95">
      <c r="A302" s="6"/>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12.95">
      <c r="A303" s="6"/>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12.95">
      <c r="A304" s="6"/>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12.95">
      <c r="A305" s="6"/>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12.95">
      <c r="A306" s="6"/>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12.95">
      <c r="A307" s="6"/>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12.95">
      <c r="A308" s="6"/>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12.95">
      <c r="A309" s="6"/>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12.95">
      <c r="A310" s="6"/>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12.95">
      <c r="A311" s="6"/>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12.95">
      <c r="A312" s="6"/>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12.95">
      <c r="A313" s="6"/>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12.95">
      <c r="A314" s="6"/>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12.95">
      <c r="A315" s="6"/>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12.95">
      <c r="A316" s="6"/>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12.95">
      <c r="A317" s="6"/>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12.95">
      <c r="A318" s="6"/>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12.95">
      <c r="A319" s="6"/>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12.95">
      <c r="A320" s="6"/>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12.95">
      <c r="A321" s="6"/>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12.95">
      <c r="A322" s="6"/>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12.95">
      <c r="A323" s="6"/>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12.95">
      <c r="A324" s="6"/>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12.95">
      <c r="A325" s="6"/>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12.95">
      <c r="A326" s="6"/>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12.95">
      <c r="A327" s="6"/>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12.95">
      <c r="A328" s="6"/>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12.95">
      <c r="A329" s="6"/>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12.95">
      <c r="A330" s="6"/>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12.95">
      <c r="A331" s="6"/>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12.95">
      <c r="A332" s="6"/>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12.95">
      <c r="A333" s="6"/>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12.95">
      <c r="A334" s="6"/>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12.95">
      <c r="A335" s="6"/>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12.95">
      <c r="A336" s="6"/>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12.95">
      <c r="A337" s="6"/>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12.95">
      <c r="A338" s="6"/>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12.95">
      <c r="A339" s="6"/>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12.95">
      <c r="A340" s="6"/>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12.95">
      <c r="A341" s="6"/>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12.95">
      <c r="A342" s="6"/>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12.95">
      <c r="A343" s="6"/>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12.95">
      <c r="A344" s="6"/>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12.95">
      <c r="A345" s="6"/>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12.95">
      <c r="A346" s="6"/>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12.95">
      <c r="A347" s="6"/>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12.95">
      <c r="A348" s="6"/>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12.95">
      <c r="A349" s="6"/>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12.95">
      <c r="A350" s="6"/>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12.95">
      <c r="A351" s="6"/>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12.95">
      <c r="A352" s="6"/>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12.95">
      <c r="A353" s="6"/>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12.95">
      <c r="A354" s="6"/>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12.95">
      <c r="A355" s="6"/>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12.95">
      <c r="A356" s="6"/>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12.95">
      <c r="A357" s="6"/>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12.95">
      <c r="A358" s="6"/>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12.95">
      <c r="A359" s="6"/>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12.95">
      <c r="A360" s="6"/>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12.95">
      <c r="A361" s="6"/>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12.95">
      <c r="A362" s="6"/>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12.95">
      <c r="A363" s="6"/>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12.95">
      <c r="A364" s="6"/>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12.95">
      <c r="A365" s="6"/>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12.95">
      <c r="A366" s="6"/>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12.95">
      <c r="A367" s="6"/>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12.95">
      <c r="A368" s="6"/>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12.95">
      <c r="A369" s="6"/>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12.95">
      <c r="A370" s="6"/>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12.95">
      <c r="A371" s="6"/>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12.95">
      <c r="A372" s="6"/>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12.95">
      <c r="A373" s="6"/>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12.95">
      <c r="A374" s="6"/>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12.95">
      <c r="A375" s="6"/>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12.95">
      <c r="A376" s="6"/>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12.95">
      <c r="A377" s="6"/>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12.95">
      <c r="A378" s="6"/>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12.95">
      <c r="A379" s="6"/>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12.95">
      <c r="A380" s="6"/>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12.95">
      <c r="A381" s="6"/>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12.95">
      <c r="A382" s="6"/>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12.95">
      <c r="A383" s="6"/>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12.95">
      <c r="A384" s="6"/>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12.95">
      <c r="A385" s="6"/>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12.95">
      <c r="A386" s="6"/>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12.95">
      <c r="A387" s="6"/>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12.95">
      <c r="A388" s="6"/>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12.95">
      <c r="A389" s="6"/>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12.95">
      <c r="A390" s="6"/>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12.95">
      <c r="A391" s="6"/>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12.95">
      <c r="A392" s="6"/>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12.95">
      <c r="A393" s="6"/>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12.95">
      <c r="A394" s="6"/>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12.95">
      <c r="A395" s="6"/>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12.95">
      <c r="A396" s="6"/>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12.95">
      <c r="A397" s="6"/>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12.95">
      <c r="A398" s="6"/>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12.95">
      <c r="A399" s="6"/>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12.95">
      <c r="A400" s="6"/>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12.95">
      <c r="A401" s="6"/>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12.95">
      <c r="A402" s="6"/>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12.95">
      <c r="A403" s="6"/>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12.95">
      <c r="A404" s="6"/>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12.95">
      <c r="A405" s="6"/>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12.95">
      <c r="A406" s="6"/>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12.95">
      <c r="A407" s="6"/>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12.95">
      <c r="A408" s="6"/>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12.95">
      <c r="A409" s="6"/>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12.95">
      <c r="A410" s="6"/>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12.95">
      <c r="A411" s="6"/>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12.95">
      <c r="A412" s="6"/>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12.95">
      <c r="A413" s="6"/>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12.95">
      <c r="A414" s="6"/>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12.95">
      <c r="A415" s="6"/>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12.95">
      <c r="A416" s="6"/>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12.95">
      <c r="A417" s="6"/>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12.95">
      <c r="A418" s="6"/>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12.95">
      <c r="A419" s="6"/>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12.95">
      <c r="A420" s="6"/>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12.95">
      <c r="A421" s="6"/>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spans="1:32" ht="12.95">
      <c r="A422" s="6"/>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spans="1:32" ht="12.95">
      <c r="A423" s="6"/>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spans="1:32" ht="12.95">
      <c r="A424" s="6"/>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spans="1:32" ht="12.95">
      <c r="A425" s="6"/>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row>
    <row r="426" spans="1:32" ht="12.95">
      <c r="A426" s="6"/>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spans="1:32" ht="12.95">
      <c r="A427" s="6"/>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spans="1:32" ht="12.95">
      <c r="A428" s="6"/>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29" spans="1:32" ht="12.95">
      <c r="A429" s="6"/>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row>
    <row r="430" spans="1:32" ht="12.95">
      <c r="A430" s="6"/>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row>
    <row r="431" spans="1:32" ht="12.95">
      <c r="A431" s="6"/>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row>
    <row r="432" spans="1:32" ht="12.95">
      <c r="A432" s="6"/>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row>
    <row r="433" spans="1:32" ht="12.95">
      <c r="A433" s="6"/>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row>
    <row r="434" spans="1:32" ht="12.95">
      <c r="A434" s="6"/>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row>
    <row r="435" spans="1:32" ht="12.95">
      <c r="A435" s="6"/>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row>
    <row r="436" spans="1:32" ht="12.95">
      <c r="A436" s="6"/>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row>
    <row r="437" spans="1:32" ht="12.95">
      <c r="A437" s="6"/>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row>
    <row r="438" spans="1:32" ht="12.95">
      <c r="A438" s="6"/>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row>
    <row r="439" spans="1:32" ht="12.95">
      <c r="A439" s="6"/>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row>
    <row r="440" spans="1:32" ht="12.95">
      <c r="A440" s="6"/>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row>
    <row r="441" spans="1:32" ht="12.95">
      <c r="A441" s="6"/>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row>
    <row r="442" spans="1:32" ht="12.95">
      <c r="A442" s="6"/>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row>
    <row r="443" spans="1:32" ht="12.95">
      <c r="A443" s="6"/>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row>
    <row r="444" spans="1:32" ht="12.95">
      <c r="A444" s="6"/>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row>
    <row r="445" spans="1:32" ht="12.95">
      <c r="A445" s="6"/>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row>
    <row r="446" spans="1:32" ht="12.95">
      <c r="A446" s="6"/>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row>
    <row r="447" spans="1:32" ht="12.95">
      <c r="A447" s="6"/>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row>
    <row r="448" spans="1:32" ht="12.95">
      <c r="A448" s="6"/>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row>
    <row r="449" spans="1:32" ht="12.95">
      <c r="A449" s="6"/>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row>
  </sheetData>
  <mergeCells count="1">
    <mergeCell ref="A2:A3"/>
  </mergeCells>
  <phoneticPr fontId="2" type="noConversion"/>
  <hyperlinks>
    <hyperlink ref="A7" location="'Branch'!A1" display="Branch" xr:uid="{5077BFC1-BDBA-4E28-8A5A-DFF28BCCBD18}"/>
    <hyperlink ref="A9" location="'Depot'!A1" display="Depot" xr:uid="{9FC4EC2A-E897-4387-A2CB-850963C2AE31}"/>
    <hyperlink ref="A11" location="'Fund center'!A1" display="Fund center" xr:uid="{681EFC26-AC8A-4076-9E2A-618A36FD0D90}"/>
    <hyperlink ref="A13" location="'Cost center'!A1" display="Cost center" xr:uid="{F604A04E-7803-4E1F-85ED-B82BEAC76810}"/>
    <hyperlink ref="A15" location="'MIS code'!A1" display="MIS code" xr:uid="{0F5D6103-EBBB-48A6-ADCD-7E1C3B6A1C65}"/>
    <hyperlink ref="A17" location="'Commit'!A1" display="Commit" xr:uid="{6B964026-A3C4-46FA-8053-01172D643971}"/>
    <hyperlink ref="A19" location="'Asset'!A1" display="Asset" xr:uid="{D241BB16-0319-4D18-A062-49F2AEE7DC98}"/>
    <hyperlink ref="A21" location="'Route'!A1" display="Route" xr:uid="{7B4FF1BB-02E2-48A4-998C-91FD6D15F36F}"/>
    <hyperlink ref="A23" location="'Statistic'!A1" display="Statistic" xr:uid="{06095B0C-0060-424A-93C9-2AAD505479E1}"/>
    <hyperlink ref="A25" location="'Financial'!A1" display="Financial" xr:uid="{74669C9E-F856-4ACC-88D2-65F3AB1959CA}"/>
    <hyperlink ref="A27" location="'Other'!A1" display="Other" xr:uid="{BFD2FEED-8498-47CF-8118-58758C38CD2E}"/>
    <hyperlink ref="R6" r:id="rId1" display="https://onedrive.live.com/download.aspx?resid=BD718E37996F297E!435&amp;ithint=file%2cxlsx&amp;authkey=!AMVJ9Rc_zkGVCJM" xr:uid="{1EF26230-B04C-460B-8D13-A7A50DA1ECD8}"/>
    <hyperlink ref="R7:R8" r:id="rId2" display="https://onedrive.live.com/download.aspx?resid=BD718E37996F297E!435&amp;ithint=file%2cxlsx&amp;authkey=!AMVJ9Rc_zkGVCJM" xr:uid="{16DA4246-A927-4628-9E97-E4EC714213D1}"/>
    <hyperlink ref="R10" r:id="rId3" xr:uid="{6F988DA9-5D33-45D3-9747-A7012AAAF955}"/>
    <hyperlink ref="R7" r:id="rId4" xr:uid="{B5A05BCF-0642-4BEF-AF34-B28F1ECFC29D}"/>
    <hyperlink ref="R8" r:id="rId5" xr:uid="{489BA7C5-37B4-4F02-B0FE-74D36C7D7F8E}"/>
    <hyperlink ref="R9" r:id="rId6" xr:uid="{3AC953AC-6FFA-4980-BC6A-C040FEC1C5CA}"/>
  </hyperlinks>
  <pageMargins left="0.7" right="0.7" top="0.75" bottom="0.75" header="0.3" footer="0.3"/>
  <pageSetup orientation="portrait" r:id="rId7"/>
  <tableParts count="6">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1">
        <x14:dataValidation type="list" allowBlank="1" showInputMessage="1" showErrorMessage="1" xr:uid="{1BF607E6-B89A-4146-BB9A-C6DDD5361565}">
          <x14:formula1>
            <xm:f>_xlfn.ANCHORARRAY(Route!$K$6)</xm:f>
          </x14:formula1>
          <xm:sqref>N6:N54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TVH .</dc:creator>
  <cp:keywords/>
  <dc:description/>
  <cp:lastModifiedBy>Guest User</cp:lastModifiedBy>
  <cp:revision/>
  <dcterms:created xsi:type="dcterms:W3CDTF">2022-11-28T10:32:47Z</dcterms:created>
  <dcterms:modified xsi:type="dcterms:W3CDTF">2025-05-16T12:03:45Z</dcterms:modified>
  <cp:category/>
  <cp:contentStatus/>
</cp:coreProperties>
</file>